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T\Desktop\"/>
    </mc:Choice>
  </mc:AlternateContent>
  <xr:revisionPtr revIDLastSave="0" documentId="8_{4E00D1D8-D70E-42C4-86E2-FEB5BD8151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이력사항 요약" sheetId="4" r:id="rId1"/>
    <sheet name="Sheet1" sheetId="2" state="hidden" r:id="rId2"/>
  </sheets>
  <definedNames>
    <definedName name="_xlnm._FilterDatabase" localSheetId="0" hidden="1">'이력사항 요약'!$A$6:$M$11</definedName>
    <definedName name="_xlnm.Print_Area" localSheetId="0">'이력사항 요약'!$C$1:$T$45</definedName>
    <definedName name="_xlnm.Print_Titles" localSheetId="0">'이력사항 요약'!$6:$6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4" l="1"/>
  <c r="N43" i="2" l="1"/>
  <c r="N42" i="2"/>
  <c r="T41" i="2"/>
  <c r="W41" i="2" s="1"/>
  <c r="N41" i="2"/>
  <c r="T14" i="2"/>
  <c r="W14" i="2" s="1"/>
  <c r="N40" i="2"/>
  <c r="T39" i="2"/>
  <c r="W39" i="2" s="1"/>
  <c r="N39" i="2"/>
  <c r="N38" i="2"/>
  <c r="N37" i="2"/>
  <c r="T36" i="2"/>
  <c r="W36" i="2" s="1"/>
  <c r="T35" i="2"/>
  <c r="W35" i="2" s="1"/>
  <c r="N35" i="2"/>
  <c r="T34" i="2"/>
  <c r="W34" i="2" s="1"/>
  <c r="N34" i="2"/>
  <c r="T13" i="2"/>
  <c r="N13" i="2"/>
  <c r="T12" i="2"/>
  <c r="N12" i="2"/>
  <c r="N33" i="2"/>
  <c r="N32" i="2"/>
  <c r="T31" i="2"/>
  <c r="W31" i="2" s="1"/>
  <c r="N31" i="2"/>
  <c r="N30" i="2"/>
  <c r="T29" i="2"/>
  <c r="W29" i="2" s="1"/>
  <c r="O29" i="2"/>
  <c r="N29" i="2"/>
  <c r="N7" i="2"/>
  <c r="N6" i="2"/>
  <c r="O5" i="2"/>
  <c r="N5" i="2"/>
  <c r="T4" i="2"/>
  <c r="W4" i="2" s="1"/>
  <c r="O4" i="2"/>
  <c r="N4" i="2"/>
  <c r="N28" i="2"/>
  <c r="N27" i="2"/>
  <c r="N26" i="2"/>
  <c r="T25" i="2"/>
  <c r="W25" i="2" s="1"/>
  <c r="N25" i="2"/>
  <c r="T11" i="2"/>
  <c r="W11" i="2" s="1"/>
  <c r="N11" i="2"/>
  <c r="N24" i="2"/>
  <c r="N23" i="2"/>
  <c r="N22" i="2"/>
  <c r="T21" i="2"/>
  <c r="W21" i="2" s="1"/>
  <c r="N21" i="2"/>
  <c r="N20" i="2"/>
  <c r="N19" i="2"/>
  <c r="N18" i="2"/>
  <c r="N17" i="2"/>
  <c r="T16" i="2"/>
  <c r="W16" i="2" s="1"/>
  <c r="T15" i="2"/>
  <c r="W15" i="2" s="1"/>
  <c r="O15" i="2"/>
  <c r="N15" i="2"/>
  <c r="N10" i="2"/>
  <c r="N9" i="2"/>
  <c r="T8" i="2"/>
  <c r="W8" i="2" s="1"/>
  <c r="N8" i="2"/>
  <c r="W12" i="2" l="1"/>
</calcChain>
</file>

<file path=xl/sharedStrings.xml><?xml version="1.0" encoding="utf-8"?>
<sst xmlns="http://schemas.openxmlformats.org/spreadsheetml/2006/main" count="204" uniqueCount="168">
  <si>
    <t>2019학년도 1학기 한국어강사 채용 시범강의 대상자 명단</t>
    <phoneticPr fontId="2" type="noConversion"/>
  </si>
  <si>
    <t>접수번호</t>
    <phoneticPr fontId="2" type="noConversion"/>
  </si>
  <si>
    <t>비고</t>
    <phoneticPr fontId="2" type="noConversion"/>
  </si>
  <si>
    <t>No.</t>
    <phoneticPr fontId="2" type="noConversion"/>
  </si>
  <si>
    <t>성명</t>
    <phoneticPr fontId="2" type="noConversion"/>
  </si>
  <si>
    <t>생년월일</t>
    <phoneticPr fontId="2" type="noConversion"/>
  </si>
  <si>
    <t>거주지</t>
    <phoneticPr fontId="2" type="noConversion"/>
  </si>
  <si>
    <t>연락처</t>
    <phoneticPr fontId="2" type="noConversion"/>
  </si>
  <si>
    <t>이메일</t>
    <phoneticPr fontId="2" type="noConversion"/>
  </si>
  <si>
    <t>최종학력</t>
    <phoneticPr fontId="2" type="noConversion"/>
  </si>
  <si>
    <t>최종출신학교</t>
    <phoneticPr fontId="2" type="noConversion"/>
  </si>
  <si>
    <t>전공
(어문학/외국어/언어교육)</t>
    <phoneticPr fontId="2" type="noConversion"/>
  </si>
  <si>
    <t>한국어교원
자격증</t>
    <phoneticPr fontId="2" type="noConversion"/>
  </si>
  <si>
    <t>경력기관
(기관명)</t>
    <phoneticPr fontId="2" type="noConversion"/>
  </si>
  <si>
    <t>시작일</t>
    <phoneticPr fontId="2" type="noConversion"/>
  </si>
  <si>
    <t>종료일</t>
    <phoneticPr fontId="2" type="noConversion"/>
  </si>
  <si>
    <t>개월</t>
    <phoneticPr fontId="2" type="noConversion"/>
  </si>
  <si>
    <t>강의시수</t>
    <phoneticPr fontId="2" type="noConversion"/>
  </si>
  <si>
    <t>한국어교육기관
(대학부속기관 포함)
경력기간</t>
    <phoneticPr fontId="2" type="noConversion"/>
  </si>
  <si>
    <t>경력점수(A)</t>
    <phoneticPr fontId="2" type="noConversion"/>
  </si>
  <si>
    <t>기타교육기관
경력기간</t>
    <phoneticPr fontId="2" type="noConversion"/>
  </si>
  <si>
    <t>경력점수(B)</t>
    <phoneticPr fontId="2" type="noConversion"/>
  </si>
  <si>
    <t xml:space="preserve">경력
배점(2) </t>
    <phoneticPr fontId="2" type="noConversion"/>
  </si>
  <si>
    <t>외국어
자격증</t>
    <phoneticPr fontId="2" type="noConversion"/>
  </si>
  <si>
    <t>어학능력
배점(3)</t>
    <phoneticPr fontId="2" type="noConversion"/>
  </si>
  <si>
    <t>총점</t>
    <phoneticPr fontId="2" type="noConversion"/>
  </si>
  <si>
    <t>불합격 사유</t>
    <phoneticPr fontId="2" type="noConversion"/>
  </si>
  <si>
    <t>김광호</t>
    <phoneticPr fontId="2" type="noConversion"/>
  </si>
  <si>
    <t>부산광역시</t>
    <phoneticPr fontId="2" type="noConversion"/>
  </si>
  <si>
    <t>석사</t>
    <phoneticPr fontId="2" type="noConversion"/>
  </si>
  <si>
    <t>선문대학교</t>
    <phoneticPr fontId="2" type="noConversion"/>
  </si>
  <si>
    <t>선문대학교 한국어교육원</t>
    <phoneticPr fontId="2" type="noConversion"/>
  </si>
  <si>
    <t>TOEIC 925</t>
    <phoneticPr fontId="2" type="noConversion"/>
  </si>
  <si>
    <t>베트남 주베트남한국문화원 세종학당</t>
    <phoneticPr fontId="2" type="noConversion"/>
  </si>
  <si>
    <t>베트남 껀터 세종학당</t>
    <phoneticPr fontId="2" type="noConversion"/>
  </si>
  <si>
    <t>신주연</t>
    <phoneticPr fontId="2" type="noConversion"/>
  </si>
  <si>
    <t>경산시</t>
    <phoneticPr fontId="2" type="noConversion"/>
  </si>
  <si>
    <t>박사수료</t>
    <phoneticPr fontId="2" type="noConversion"/>
  </si>
  <si>
    <t>한양대학교</t>
    <phoneticPr fontId="2" type="noConversion"/>
  </si>
  <si>
    <t>국어학전공</t>
    <phoneticPr fontId="2" type="noConversion"/>
  </si>
  <si>
    <t>한양대학교 국제교육원</t>
    <phoneticPr fontId="2" type="noConversion"/>
  </si>
  <si>
    <t>김나영</t>
    <phoneticPr fontId="2" type="noConversion"/>
  </si>
  <si>
    <t>대구광역시</t>
    <phoneticPr fontId="2" type="noConversion"/>
  </si>
  <si>
    <t>석사</t>
    <phoneticPr fontId="2" type="noConversion"/>
  </si>
  <si>
    <t>경북대학교</t>
    <phoneticPr fontId="2" type="noConversion"/>
  </si>
  <si>
    <t>외국어로서의한국어교육학과</t>
    <phoneticPr fontId="2" type="noConversion"/>
  </si>
  <si>
    <t>대구대학교 한국어교육원</t>
    <phoneticPr fontId="2" type="noConversion"/>
  </si>
  <si>
    <t>2006-4학기</t>
    <phoneticPr fontId="2" type="noConversion"/>
  </si>
  <si>
    <t>2008-겨울학기</t>
    <phoneticPr fontId="2" type="noConversion"/>
  </si>
  <si>
    <t>호산대학교(중급한국어, 홈페이지제작)</t>
    <phoneticPr fontId="2" type="noConversion"/>
  </si>
  <si>
    <t>영진전문대학교 시간강의(한국어문법, 회화)</t>
    <phoneticPr fontId="2" type="noConversion"/>
  </si>
  <si>
    <t>영진전문대학교 외국어교육원</t>
    <phoneticPr fontId="2" type="noConversion"/>
  </si>
  <si>
    <t>포항대학교 국제교육개발원</t>
    <phoneticPr fontId="2" type="noConversion"/>
  </si>
  <si>
    <t>홍성희</t>
    <phoneticPr fontId="2" type="noConversion"/>
  </si>
  <si>
    <t>영어교육학과</t>
    <phoneticPr fontId="2" type="noConversion"/>
  </si>
  <si>
    <t>하버드대학교 동아시아 언어문명학과 한국어강의</t>
    <phoneticPr fontId="2" type="noConversion"/>
  </si>
  <si>
    <t>경북대학교 (한국어-시간강의: 주당 3시수)</t>
    <phoneticPr fontId="2" type="noConversion"/>
  </si>
  <si>
    <t>WLLC 어학원(아르메니아 소재)</t>
    <phoneticPr fontId="2" type="noConversion"/>
  </si>
  <si>
    <t>대구국제학교 한국어강의</t>
    <phoneticPr fontId="2" type="noConversion"/>
  </si>
  <si>
    <t>최윤규</t>
    <phoneticPr fontId="2" type="noConversion"/>
  </si>
  <si>
    <t>대전광역시</t>
    <phoneticPr fontId="2" type="noConversion"/>
  </si>
  <si>
    <t>학사</t>
    <phoneticPr fontId="2" type="noConversion"/>
  </si>
  <si>
    <t>중부대학교</t>
    <phoneticPr fontId="2" type="noConversion"/>
  </si>
  <si>
    <t>한국어학과</t>
    <phoneticPr fontId="2" type="noConversion"/>
  </si>
  <si>
    <t>중부대학교 국제교류원</t>
    <phoneticPr fontId="2" type="noConversion"/>
  </si>
  <si>
    <t>JLPT 2급</t>
    <phoneticPr fontId="2" type="noConversion"/>
  </si>
  <si>
    <t>최중녀</t>
    <phoneticPr fontId="2" type="noConversion"/>
  </si>
  <si>
    <t>박사</t>
    <phoneticPr fontId="2" type="noConversion"/>
  </si>
  <si>
    <t>대구가톨릭대학교</t>
    <phoneticPr fontId="2" type="noConversion"/>
  </si>
  <si>
    <t>국어국문전공</t>
    <phoneticPr fontId="2" type="noConversion"/>
  </si>
  <si>
    <t>경일대학교 한국어교육원</t>
    <phoneticPr fontId="2" type="noConversion"/>
  </si>
  <si>
    <t>경일대학교 초빙교수(글쓰기, 글읽기)</t>
    <phoneticPr fontId="2" type="noConversion"/>
  </si>
  <si>
    <t>경일대학교 시간강사(글쓰기, 글읽기)</t>
    <phoneticPr fontId="2" type="noConversion"/>
  </si>
  <si>
    <t>영남이공대학교 시간강사(대학국어)</t>
    <phoneticPr fontId="2" type="noConversion"/>
  </si>
  <si>
    <t>심현주</t>
    <phoneticPr fontId="2" type="noConversion"/>
  </si>
  <si>
    <t>계명대학교</t>
    <phoneticPr fontId="2" type="noConversion"/>
  </si>
  <si>
    <t>KOICA 한국어교육 봉사(우즈베키스탄)</t>
    <phoneticPr fontId="2" type="noConversion"/>
  </si>
  <si>
    <t>계명대학교 국제처</t>
    <phoneticPr fontId="2" type="noConversion"/>
  </si>
  <si>
    <t>러시아 블라디보스토크 극동연방대학 파견 교수</t>
    <phoneticPr fontId="2" type="noConversion"/>
  </si>
  <si>
    <t>대구대학교 시간강의</t>
    <phoneticPr fontId="2" type="noConversion"/>
  </si>
  <si>
    <t>태해경</t>
    <phoneticPr fontId="2" type="noConversion"/>
  </si>
  <si>
    <t>대구광역시</t>
    <phoneticPr fontId="2" type="noConversion"/>
  </si>
  <si>
    <t>석사</t>
    <phoneticPr fontId="2" type="noConversion"/>
  </si>
  <si>
    <t>계명대학교</t>
    <phoneticPr fontId="2" type="noConversion"/>
  </si>
  <si>
    <t>외국어로서의한국어교육학과</t>
    <phoneticPr fontId="2" type="noConversion"/>
  </si>
  <si>
    <t>계명대학교 국제처</t>
    <phoneticPr fontId="2" type="noConversion"/>
  </si>
  <si>
    <t>수성대학교 국제교류원</t>
    <phoneticPr fontId="2" type="noConversion"/>
  </si>
  <si>
    <t>김윤정</t>
    <phoneticPr fontId="2" type="noConversion"/>
  </si>
  <si>
    <t>학사</t>
    <phoneticPr fontId="2" type="noConversion"/>
  </si>
  <si>
    <t>숙명여자대학교</t>
    <phoneticPr fontId="2" type="noConversion"/>
  </si>
  <si>
    <t>중어중문학
국제한국어교육학(복수전공)</t>
    <phoneticPr fontId="2" type="noConversion"/>
  </si>
  <si>
    <t>우석대학교 한국어교육지원센터</t>
    <phoneticPr fontId="2" type="noConversion"/>
  </si>
  <si>
    <t>건양대학교 국제교육원</t>
    <phoneticPr fontId="2" type="noConversion"/>
  </si>
  <si>
    <t>공주대학교 국제교육원</t>
    <phoneticPr fontId="2" type="noConversion"/>
  </si>
  <si>
    <t>윤효인</t>
    <phoneticPr fontId="2" type="noConversion"/>
  </si>
  <si>
    <t>부산광역시</t>
    <phoneticPr fontId="2" type="noConversion"/>
  </si>
  <si>
    <t>영남대학교</t>
    <phoneticPr fontId="2" type="noConversion"/>
  </si>
  <si>
    <t>외국어로서의한국어교육학과</t>
    <phoneticPr fontId="2" type="noConversion"/>
  </si>
  <si>
    <t>영남대학교 다문화교육연구원</t>
    <phoneticPr fontId="2" type="noConversion"/>
  </si>
  <si>
    <t>경성대학교 한국어학당</t>
    <phoneticPr fontId="2" type="noConversion"/>
  </si>
  <si>
    <t>권용희</t>
    <phoneticPr fontId="2" type="noConversion"/>
  </si>
  <si>
    <t>경북 영천시</t>
    <phoneticPr fontId="2" type="noConversion"/>
  </si>
  <si>
    <t>박사수료</t>
    <phoneticPr fontId="2" type="noConversion"/>
  </si>
  <si>
    <t>대구가톨릭대학교</t>
    <phoneticPr fontId="2" type="noConversion"/>
  </si>
  <si>
    <t>다문화학전공
국어국문학전공(학사)</t>
    <phoneticPr fontId="2" type="noConversion"/>
  </si>
  <si>
    <t>경주대학교 국제교류처</t>
    <phoneticPr fontId="2" type="noConversion"/>
  </si>
  <si>
    <t>황소영</t>
    <phoneticPr fontId="2" type="noConversion"/>
  </si>
  <si>
    <t>국어국문학전공
(복수전공: 한국어교육전공)</t>
    <phoneticPr fontId="2" type="noConversion"/>
  </si>
  <si>
    <t>태국 짜뚜랏위타야칸학교</t>
    <phoneticPr fontId="2" type="noConversion"/>
  </si>
  <si>
    <t>오현진</t>
    <phoneticPr fontId="2" type="noConversion"/>
  </si>
  <si>
    <t>석사 4기</t>
    <phoneticPr fontId="2" type="noConversion"/>
  </si>
  <si>
    <t>계명대학교</t>
    <phoneticPr fontId="2" type="noConversion"/>
  </si>
  <si>
    <t>중국 평정산 제1고등학교 한국어강사 파견</t>
    <phoneticPr fontId="2" type="noConversion"/>
  </si>
  <si>
    <t xml:space="preserve">2016년 2월 </t>
    <phoneticPr fontId="2" type="noConversion"/>
  </si>
  <si>
    <t>2016년 9월</t>
    <phoneticPr fontId="2" type="noConversion"/>
  </si>
  <si>
    <t>대경대학교 글로벌어학센터</t>
    <phoneticPr fontId="2" type="noConversion"/>
  </si>
  <si>
    <t>계명대학교 국제교육원 한국어학당</t>
    <phoneticPr fontId="2" type="noConversion"/>
  </si>
  <si>
    <t>최진경</t>
    <phoneticPr fontId="2" type="noConversion"/>
  </si>
  <si>
    <t>대구대학교</t>
    <phoneticPr fontId="2" type="noConversion"/>
  </si>
  <si>
    <t>국제한국어교육과</t>
    <phoneticPr fontId="2" type="noConversion"/>
  </si>
  <si>
    <t>세종학당(캄보디아 시엠레아프)</t>
    <phoneticPr fontId="2" type="noConversion"/>
  </si>
  <si>
    <t>이희영</t>
    <phoneticPr fontId="2" type="noConversion"/>
  </si>
  <si>
    <t>경기도 양주시</t>
    <phoneticPr fontId="2" type="noConversion"/>
  </si>
  <si>
    <t>사이버한국외국어대학교</t>
    <phoneticPr fontId="2" type="noConversion"/>
  </si>
  <si>
    <t>한국어전공</t>
    <phoneticPr fontId="2" type="noConversion"/>
  </si>
  <si>
    <t>건국대학교 글로컬캠퍼스 대외협력처</t>
    <phoneticPr fontId="2" type="noConversion"/>
  </si>
  <si>
    <t>이주현</t>
    <phoneticPr fontId="2" type="noConversion"/>
  </si>
  <si>
    <t>중어중문학과</t>
    <phoneticPr fontId="2" type="noConversion"/>
  </si>
  <si>
    <t>영진전문대학 외국어교육원</t>
    <phoneticPr fontId="2" type="noConversion"/>
  </si>
  <si>
    <t>대구남구다문화가족지원센터</t>
    <phoneticPr fontId="2" type="noConversion"/>
  </si>
  <si>
    <t>대구기독교청년회 YMCA 유지재단</t>
    <phoneticPr fontId="2" type="noConversion"/>
  </si>
  <si>
    <t>2009년</t>
    <phoneticPr fontId="2" type="noConversion"/>
  </si>
  <si>
    <t>2017년</t>
    <phoneticPr fontId="2" type="noConversion"/>
  </si>
  <si>
    <t>grinhil@hanmail.net</t>
    <phoneticPr fontId="2" type="noConversion"/>
  </si>
  <si>
    <t>juyeun3@daum.net</t>
    <phoneticPr fontId="2" type="noConversion"/>
  </si>
  <si>
    <t>jina5530@hanmail.net</t>
    <phoneticPr fontId="2" type="noConversion"/>
  </si>
  <si>
    <t>sungheebbc@gmail.com</t>
    <phoneticPr fontId="2" type="noConversion"/>
  </si>
  <si>
    <t>cyg2048@naver.com</t>
    <phoneticPr fontId="2" type="noConversion"/>
  </si>
  <si>
    <t>nuden1201@naver.com</t>
    <phoneticPr fontId="2" type="noConversion"/>
  </si>
  <si>
    <t>love3462@nate.com</t>
    <phoneticPr fontId="2" type="noConversion"/>
  </si>
  <si>
    <t>hk-tae@hanmail.net</t>
    <phoneticPr fontId="2" type="noConversion"/>
  </si>
  <si>
    <t>ssaw1984@hotmail.com</t>
    <phoneticPr fontId="2" type="noConversion"/>
  </si>
  <si>
    <t>yhi_9@naver.com</t>
    <phoneticPr fontId="2" type="noConversion"/>
  </si>
  <si>
    <t>bluedy173@naver.com</t>
    <phoneticPr fontId="2" type="noConversion"/>
  </si>
  <si>
    <t>jink33333@naver.com</t>
    <phoneticPr fontId="2" type="noConversion"/>
  </si>
  <si>
    <t>love_namu@naver.com</t>
    <phoneticPr fontId="2" type="noConversion"/>
  </si>
  <si>
    <t>ljhlike@daum.net</t>
    <phoneticPr fontId="2" type="noConversion"/>
  </si>
  <si>
    <t>har1129@hanmail.net</t>
    <phoneticPr fontId="2" type="noConversion"/>
  </si>
  <si>
    <t>baksa0101@naver.com</t>
    <phoneticPr fontId="2" type="noConversion"/>
  </si>
  <si>
    <t>통번역대학원 한영과</t>
    <phoneticPr fontId="2" type="noConversion"/>
  </si>
  <si>
    <t>자격증 번호</t>
    <phoneticPr fontId="2" type="noConversion"/>
  </si>
  <si>
    <t>한국어교원
자격증 급수</t>
    <phoneticPr fontId="2" type="noConversion"/>
  </si>
  <si>
    <t>수학구분
(졸업, 수료 등)</t>
    <phoneticPr fontId="2" type="noConversion"/>
  </si>
  <si>
    <t>전공</t>
    <phoneticPr fontId="2" type="noConversion"/>
  </si>
  <si>
    <t>근무기간</t>
  </si>
  <si>
    <t>담당업무</t>
  </si>
  <si>
    <t>퇴직사유</t>
  </si>
  <si>
    <t>년 월 ~ 년 월</t>
  </si>
  <si>
    <t>경력사항</t>
    <phoneticPr fontId="2" type="noConversion"/>
  </si>
  <si>
    <t>직장명
(한국어교육관련)</t>
    <phoneticPr fontId="2" type="noConversion"/>
  </si>
  <si>
    <t>* 양식은 번경하지 말고 작성</t>
  </si>
  <si>
    <t>* 거주지는 OO시 OO구 까지만 기입</t>
    <phoneticPr fontId="2" type="noConversion"/>
  </si>
  <si>
    <t>근무월수</t>
    <phoneticPr fontId="2" type="noConversion"/>
  </si>
  <si>
    <t>총강의시간</t>
    <phoneticPr fontId="2" type="noConversion"/>
  </si>
  <si>
    <t>* 경력사항은 아래로 추가 가능</t>
    <phoneticPr fontId="2" type="noConversion"/>
  </si>
  <si>
    <t>필요시 추가</t>
    <phoneticPr fontId="2" type="noConversion"/>
  </si>
  <si>
    <t>외국어 관련
(토익점수, HSK 급, JPLT  등)</t>
    <phoneticPr fontId="2" type="noConversion"/>
  </si>
  <si>
    <t>2026-3학기 영남대학교 한국어교육원 한국어강사 채용 지원자 이력사항 요약본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</si>
</sst>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&quot;급&quot;"/>
    <numFmt numFmtId="177" formatCode="###&quot;개&quot;&quot;월&quot;"/>
    <numFmt numFmtId="178" formatCode="###,###&quot;시간&quot;"/>
    <numFmt numFmtId="179" formatCode="0\10\-####\-####"/>
  </numFmts>
  <fonts count="21" x14ac:knownFonts="1">
    <font>
      <sz val="10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70C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0"/>
      <color theme="10"/>
      <name val="맑은 고딕"/>
      <family val="2"/>
      <charset val="129"/>
      <scheme val="minor"/>
    </font>
    <font>
      <strike/>
      <sz val="10"/>
      <name val="맑은 고딕"/>
      <family val="3"/>
      <charset val="129"/>
      <scheme val="minor"/>
    </font>
    <font>
      <strike/>
      <sz val="10"/>
      <color theme="1"/>
      <name val="맑은 고딕"/>
      <family val="3"/>
      <charset val="129"/>
      <scheme val="minor"/>
    </font>
    <font>
      <b/>
      <strike/>
      <sz val="1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2"/>
      <color theme="0"/>
      <name val="맑은 고딕"/>
      <family val="2"/>
      <charset val="129"/>
      <scheme val="minor"/>
    </font>
    <font>
      <b/>
      <sz val="12"/>
      <color theme="0"/>
      <name val="돋움"/>
      <family val="3"/>
      <charset val="129"/>
    </font>
    <font>
      <u/>
      <sz val="12"/>
      <color theme="10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Dashed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Dashed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mediumDashed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0" fontId="0" fillId="0" borderId="2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0" borderId="9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 shrinkToFit="1"/>
    </xf>
    <xf numFmtId="0" fontId="0" fillId="3" borderId="12" xfId="0" applyFill="1" applyBorder="1" applyAlignment="1">
      <alignment horizontal="center" vertical="center" shrinkToFit="1"/>
    </xf>
    <xf numFmtId="0" fontId="0" fillId="3" borderId="12" xfId="0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177" fontId="6" fillId="0" borderId="15" xfId="0" applyNumberFormat="1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left" vertical="center"/>
    </xf>
    <xf numFmtId="14" fontId="6" fillId="0" borderId="18" xfId="0" applyNumberFormat="1" applyFont="1" applyFill="1" applyBorder="1" applyAlignment="1">
      <alignment horizontal="center" vertical="center"/>
    </xf>
    <xf numFmtId="177" fontId="6" fillId="0" borderId="18" xfId="0" applyNumberFormat="1" applyFont="1" applyFill="1" applyBorder="1" applyAlignment="1">
      <alignment vertical="center"/>
    </xf>
    <xf numFmtId="178" fontId="6" fillId="0" borderId="18" xfId="0" applyNumberFormat="1" applyFont="1" applyFill="1" applyBorder="1" applyAlignment="1">
      <alignment vertical="center"/>
    </xf>
    <xf numFmtId="0" fontId="6" fillId="0" borderId="19" xfId="0" applyFont="1" applyFill="1" applyBorder="1">
      <alignment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/>
    </xf>
    <xf numFmtId="177" fontId="6" fillId="0" borderId="18" xfId="0" applyNumberFormat="1" applyFont="1" applyFill="1" applyBorder="1" applyAlignment="1">
      <alignment horizontal="right" vertical="center"/>
    </xf>
    <xf numFmtId="177" fontId="6" fillId="0" borderId="18" xfId="0" applyNumberFormat="1" applyFont="1" applyFill="1" applyBorder="1" applyAlignment="1">
      <alignment horizontal="center" vertical="center"/>
    </xf>
    <xf numFmtId="179" fontId="6" fillId="0" borderId="18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0" fillId="0" borderId="18" xfId="0" applyBorder="1">
      <alignment vertical="center"/>
    </xf>
    <xf numFmtId="0" fontId="7" fillId="0" borderId="18" xfId="1" applyBorder="1">
      <alignment vertical="center"/>
    </xf>
    <xf numFmtId="0" fontId="1" fillId="0" borderId="0" xfId="0" applyFont="1" applyAlignment="1">
      <alignment vertical="center"/>
    </xf>
    <xf numFmtId="0" fontId="4" fillId="0" borderId="30" xfId="0" applyFont="1" applyFill="1" applyBorder="1" applyAlignment="1">
      <alignment horizontal="center" vertical="center"/>
    </xf>
    <xf numFmtId="177" fontId="6" fillId="0" borderId="24" xfId="0" applyNumberFormat="1" applyFont="1" applyFill="1" applyBorder="1" applyAlignment="1">
      <alignment horizontal="right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32" xfId="0" applyBorder="1">
      <alignment vertical="center"/>
    </xf>
    <xf numFmtId="177" fontId="0" fillId="0" borderId="32" xfId="0" applyNumberFormat="1" applyFill="1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14" fontId="6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vertical="center"/>
    </xf>
    <xf numFmtId="178" fontId="6" fillId="0" borderId="3" xfId="0" applyNumberFormat="1" applyFont="1" applyFill="1" applyBorder="1" applyAlignment="1">
      <alignment vertical="center"/>
    </xf>
    <xf numFmtId="0" fontId="6" fillId="0" borderId="34" xfId="0" applyFont="1" applyFill="1" applyBorder="1" applyAlignment="1">
      <alignment horizontal="left" vertical="center"/>
    </xf>
    <xf numFmtId="14" fontId="6" fillId="0" borderId="34" xfId="0" applyNumberFormat="1" applyFont="1" applyFill="1" applyBorder="1" applyAlignment="1">
      <alignment horizontal="center" vertical="center"/>
    </xf>
    <xf numFmtId="177" fontId="6" fillId="0" borderId="34" xfId="0" applyNumberFormat="1" applyFont="1" applyFill="1" applyBorder="1" applyAlignment="1">
      <alignment vertical="center"/>
    </xf>
    <xf numFmtId="178" fontId="6" fillId="0" borderId="34" xfId="0" applyNumberFormat="1" applyFont="1" applyFill="1" applyBorder="1" applyAlignment="1">
      <alignment vertical="center"/>
    </xf>
    <xf numFmtId="0" fontId="6" fillId="0" borderId="35" xfId="0" applyFont="1" applyFill="1" applyBorder="1" applyAlignment="1">
      <alignment horizontal="left" vertical="center"/>
    </xf>
    <xf numFmtId="14" fontId="6" fillId="0" borderId="35" xfId="0" applyNumberFormat="1" applyFont="1" applyFill="1" applyBorder="1" applyAlignment="1">
      <alignment horizontal="center" vertical="center"/>
    </xf>
    <xf numFmtId="177" fontId="6" fillId="0" borderId="35" xfId="0" applyNumberFormat="1" applyFont="1" applyFill="1" applyBorder="1" applyAlignment="1">
      <alignment vertical="center"/>
    </xf>
    <xf numFmtId="178" fontId="6" fillId="0" borderId="35" xfId="0" applyNumberFormat="1" applyFont="1" applyFill="1" applyBorder="1" applyAlignment="1">
      <alignment vertical="center"/>
    </xf>
    <xf numFmtId="0" fontId="6" fillId="0" borderId="36" xfId="0" applyFont="1" applyFill="1" applyBorder="1" applyAlignment="1">
      <alignment horizontal="left" vertical="center"/>
    </xf>
    <xf numFmtId="14" fontId="6" fillId="0" borderId="36" xfId="0" applyNumberFormat="1" applyFont="1" applyFill="1" applyBorder="1" applyAlignment="1">
      <alignment horizontal="center" vertical="center"/>
    </xf>
    <xf numFmtId="177" fontId="6" fillId="0" borderId="36" xfId="0" applyNumberFormat="1" applyFont="1" applyFill="1" applyBorder="1" applyAlignment="1">
      <alignment vertical="center"/>
    </xf>
    <xf numFmtId="178" fontId="6" fillId="0" borderId="36" xfId="0" applyNumberFormat="1" applyFont="1" applyFill="1" applyBorder="1" applyAlignment="1">
      <alignment vertical="center"/>
    </xf>
    <xf numFmtId="178" fontId="6" fillId="0" borderId="34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 shrinkToFit="1"/>
    </xf>
    <xf numFmtId="14" fontId="6" fillId="0" borderId="3" xfId="0" applyNumberFormat="1" applyFont="1" applyFill="1" applyBorder="1" applyAlignment="1">
      <alignment horizontal="center" vertical="center" shrinkToFit="1"/>
    </xf>
    <xf numFmtId="0" fontId="6" fillId="0" borderId="37" xfId="0" applyFont="1" applyFill="1" applyBorder="1" applyAlignment="1">
      <alignment horizontal="left" vertical="center"/>
    </xf>
    <xf numFmtId="14" fontId="6" fillId="0" borderId="37" xfId="0" applyNumberFormat="1" applyFont="1" applyFill="1" applyBorder="1" applyAlignment="1">
      <alignment horizontal="center" vertical="center"/>
    </xf>
    <xf numFmtId="177" fontId="6" fillId="0" borderId="37" xfId="0" applyNumberFormat="1" applyFont="1" applyFill="1" applyBorder="1" applyAlignment="1">
      <alignment vertical="center"/>
    </xf>
    <xf numFmtId="178" fontId="6" fillId="0" borderId="37" xfId="0" applyNumberFormat="1" applyFont="1" applyFill="1" applyBorder="1" applyAlignment="1">
      <alignment vertical="center"/>
    </xf>
    <xf numFmtId="0" fontId="6" fillId="0" borderId="34" xfId="0" applyFont="1" applyFill="1" applyBorder="1" applyAlignment="1">
      <alignment horizontal="left" vertical="center" shrinkToFit="1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179" fontId="8" fillId="0" borderId="18" xfId="0" applyNumberFormat="1" applyFont="1" applyFill="1" applyBorder="1" applyAlignment="1">
      <alignment horizontal="center" vertical="center"/>
    </xf>
    <xf numFmtId="0" fontId="9" fillId="0" borderId="18" xfId="0" applyFont="1" applyBorder="1">
      <alignment vertical="center"/>
    </xf>
    <xf numFmtId="0" fontId="8" fillId="0" borderId="18" xfId="0" applyFont="1" applyFill="1" applyBorder="1" applyAlignment="1">
      <alignment horizontal="center" vertical="center" shrinkToFit="1"/>
    </xf>
    <xf numFmtId="176" fontId="8" fillId="0" borderId="18" xfId="0" applyNumberFormat="1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left" vertical="center"/>
    </xf>
    <xf numFmtId="14" fontId="8" fillId="0" borderId="18" xfId="0" applyNumberFormat="1" applyFont="1" applyFill="1" applyBorder="1" applyAlignment="1">
      <alignment horizontal="center" vertical="center"/>
    </xf>
    <xf numFmtId="177" fontId="8" fillId="0" borderId="18" xfId="0" applyNumberFormat="1" applyFont="1" applyFill="1" applyBorder="1" applyAlignment="1">
      <alignment vertical="center"/>
    </xf>
    <xf numFmtId="178" fontId="8" fillId="0" borderId="18" xfId="0" applyNumberFormat="1" applyFont="1" applyFill="1" applyBorder="1" applyAlignment="1">
      <alignment vertical="center"/>
    </xf>
    <xf numFmtId="177" fontId="8" fillId="0" borderId="18" xfId="0" applyNumberFormat="1" applyFont="1" applyFill="1" applyBorder="1" applyAlignment="1">
      <alignment horizontal="right" vertical="center"/>
    </xf>
    <xf numFmtId="0" fontId="10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14" fontId="8" fillId="0" borderId="3" xfId="0" applyNumberFormat="1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vertical="center"/>
    </xf>
    <xf numFmtId="178" fontId="8" fillId="0" borderId="3" xfId="0" applyNumberFormat="1" applyFont="1" applyFill="1" applyBorder="1" applyAlignment="1">
      <alignment vertical="center"/>
    </xf>
    <xf numFmtId="0" fontId="8" fillId="0" borderId="34" xfId="0" applyFont="1" applyFill="1" applyBorder="1" applyAlignment="1">
      <alignment horizontal="left" vertical="center"/>
    </xf>
    <xf numFmtId="14" fontId="8" fillId="0" borderId="34" xfId="0" applyNumberFormat="1" applyFont="1" applyFill="1" applyBorder="1" applyAlignment="1">
      <alignment horizontal="center" vertical="center"/>
    </xf>
    <xf numFmtId="177" fontId="8" fillId="0" borderId="34" xfId="0" applyNumberFormat="1" applyFont="1" applyFill="1" applyBorder="1" applyAlignment="1">
      <alignment vertical="center"/>
    </xf>
    <xf numFmtId="178" fontId="8" fillId="0" borderId="34" xfId="0" applyNumberFormat="1" applyFont="1" applyFill="1" applyBorder="1" applyAlignment="1">
      <alignment vertical="center"/>
    </xf>
    <xf numFmtId="0" fontId="8" fillId="0" borderId="36" xfId="0" applyFont="1" applyFill="1" applyBorder="1" applyAlignment="1">
      <alignment horizontal="left" vertical="center"/>
    </xf>
    <xf numFmtId="14" fontId="8" fillId="0" borderId="36" xfId="0" applyNumberFormat="1" applyFont="1" applyFill="1" applyBorder="1" applyAlignment="1">
      <alignment horizontal="center" vertical="center"/>
    </xf>
    <xf numFmtId="177" fontId="8" fillId="0" borderId="36" xfId="0" applyNumberFormat="1" applyFont="1" applyFill="1" applyBorder="1" applyAlignment="1">
      <alignment vertical="center"/>
    </xf>
    <xf numFmtId="178" fontId="8" fillId="0" borderId="36" xfId="0" applyNumberFormat="1" applyFont="1" applyFill="1" applyBorder="1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distributed"/>
    </xf>
    <xf numFmtId="176" fontId="0" fillId="0" borderId="2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0" fillId="5" borderId="17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horizontal="center" vertical="center"/>
    </xf>
    <xf numFmtId="0" fontId="0" fillId="5" borderId="0" xfId="0" applyFont="1" applyFill="1" applyAlignment="1">
      <alignment horizontal="center" vertical="center" shrinkToFit="1"/>
    </xf>
    <xf numFmtId="0" fontId="0" fillId="5" borderId="0" xfId="0" applyFill="1" applyAlignment="1">
      <alignment horizontal="center" vertical="center" shrinkToFit="1"/>
    </xf>
    <xf numFmtId="0" fontId="0" fillId="5" borderId="0" xfId="0" applyFill="1" applyAlignment="1">
      <alignment vertical="center" shrinkToFit="1"/>
    </xf>
    <xf numFmtId="0" fontId="0" fillId="5" borderId="8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shrinkToFit="1"/>
    </xf>
    <xf numFmtId="0" fontId="12" fillId="5" borderId="18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 shrinkToFit="1"/>
    </xf>
    <xf numFmtId="0" fontId="12" fillId="5" borderId="18" xfId="0" applyFont="1" applyFill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0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shrinkToFit="1"/>
    </xf>
    <xf numFmtId="0" fontId="0" fillId="5" borderId="47" xfId="0" applyFill="1" applyBorder="1">
      <alignment vertical="center"/>
    </xf>
    <xf numFmtId="0" fontId="0" fillId="5" borderId="4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shrinkToFit="1"/>
    </xf>
    <xf numFmtId="176" fontId="0" fillId="0" borderId="2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 shrinkToFit="1"/>
    </xf>
    <xf numFmtId="0" fontId="13" fillId="6" borderId="6" xfId="0" applyFont="1" applyFill="1" applyBorder="1" applyAlignment="1">
      <alignment horizontal="center" vertical="center" wrapText="1" shrinkToFit="1"/>
    </xf>
    <xf numFmtId="0" fontId="13" fillId="6" borderId="9" xfId="0" applyFont="1" applyFill="1" applyBorder="1" applyAlignment="1">
      <alignment horizontal="center" vertical="center" wrapText="1" shrinkToFi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3" fillId="6" borderId="18" xfId="1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shrinkToFit="1"/>
    </xf>
    <xf numFmtId="0" fontId="13" fillId="6" borderId="18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distributed"/>
    </xf>
    <xf numFmtId="0" fontId="12" fillId="5" borderId="18" xfId="0" applyFont="1" applyFill="1" applyBorder="1" applyAlignment="1">
      <alignment horizontal="center" vertical="center"/>
    </xf>
    <xf numFmtId="0" fontId="16" fillId="5" borderId="18" xfId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/>
    </xf>
    <xf numFmtId="176" fontId="6" fillId="0" borderId="24" xfId="0" applyNumberFormat="1" applyFont="1" applyFill="1" applyBorder="1" applyAlignment="1">
      <alignment horizontal="center" vertical="center"/>
    </xf>
    <xf numFmtId="177" fontId="6" fillId="0" borderId="18" xfId="0" applyNumberFormat="1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center" vertical="center"/>
    </xf>
    <xf numFmtId="177" fontId="6" fillId="0" borderId="18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179" fontId="6" fillId="0" borderId="18" xfId="0" applyNumberFormat="1" applyFont="1" applyFill="1" applyBorder="1" applyAlignment="1">
      <alignment horizontal="center" vertical="center"/>
    </xf>
    <xf numFmtId="179" fontId="6" fillId="0" borderId="24" xfId="0" applyNumberFormat="1" applyFont="1" applyFill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24" xfId="0" applyBorder="1">
      <alignment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shrinkToFit="1"/>
    </xf>
    <xf numFmtId="0" fontId="6" fillId="4" borderId="17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176" fontId="8" fillId="0" borderId="18" xfId="0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179" fontId="8" fillId="0" borderId="18" xfId="0" applyNumberFormat="1" applyFont="1" applyFill="1" applyBorder="1" applyAlignment="1">
      <alignment horizontal="center" vertical="center"/>
    </xf>
    <xf numFmtId="0" fontId="9" fillId="0" borderId="18" xfId="0" applyFont="1" applyBorder="1">
      <alignment vertical="center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 shrinkToFit="1"/>
    </xf>
    <xf numFmtId="0" fontId="4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79" fontId="6" fillId="0" borderId="15" xfId="0" applyNumberFormat="1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shrinkToFit="1"/>
    </xf>
    <xf numFmtId="0" fontId="4" fillId="0" borderId="2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176" fontId="6" fillId="0" borderId="15" xfId="0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7" fillId="0" borderId="18" xfId="1" applyBorder="1">
      <alignment vertical="center"/>
    </xf>
    <xf numFmtId="0" fontId="6" fillId="4" borderId="17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621FE"/>
      <color rgb="FF030CBD"/>
      <color rgb="FFCC00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aksa0101@naver.com" TargetMode="External"/><Relationship Id="rId2" Type="http://schemas.openxmlformats.org/officeDocument/2006/relationships/hyperlink" Target="mailto:har1129@hanmail.net" TargetMode="External"/><Relationship Id="rId1" Type="http://schemas.openxmlformats.org/officeDocument/2006/relationships/hyperlink" Target="mailto:jina5530@hanmail.net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5"/>
  <sheetViews>
    <sheetView tabSelected="1" topLeftCell="C1" zoomScale="77" zoomScaleNormal="77" workbookViewId="0">
      <selection activeCell="I33" sqref="I33"/>
    </sheetView>
  </sheetViews>
  <sheetFormatPr defaultColWidth="9.7109375" defaultRowHeight="13.5" x14ac:dyDescent="0.25"/>
  <cols>
    <col min="1" max="1" width="6.42578125" hidden="1" customWidth="1"/>
    <col min="2" max="2" width="29.85546875" style="95" hidden="1" customWidth="1"/>
    <col min="3" max="3" width="10" style="4" bestFit="1" customWidth="1"/>
    <col min="4" max="4" width="11.5703125" style="4" customWidth="1"/>
    <col min="5" max="5" width="11.85546875" style="4" customWidth="1"/>
    <col min="6" max="6" width="14.5703125" style="4" customWidth="1"/>
    <col min="7" max="7" width="22.5703125" style="5" customWidth="1"/>
    <col min="8" max="8" width="15.42578125" style="4" customWidth="1"/>
    <col min="9" max="9" width="19.42578125" style="6" customWidth="1"/>
    <col min="10" max="10" width="24.5703125" style="94" customWidth="1"/>
    <col min="11" max="11" width="16.85546875" style="94" customWidth="1"/>
    <col min="12" max="12" width="13" customWidth="1"/>
    <col min="13" max="13" width="14.140625" customWidth="1"/>
    <col min="14" max="14" width="22.7109375" style="6" customWidth="1"/>
    <col min="15" max="15" width="24.140625" customWidth="1"/>
    <col min="16" max="18" width="22.7109375" customWidth="1"/>
    <col min="19" max="19" width="25.42578125" customWidth="1"/>
    <col min="20" max="20" width="17.85546875" customWidth="1"/>
  </cols>
  <sheetData>
    <row r="1" spans="1:20" ht="31.5" customHeight="1" x14ac:dyDescent="0.25">
      <c r="A1" s="145" t="s">
        <v>167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</row>
    <row r="2" spans="1:20" ht="18" hidden="1" customHeight="1" x14ac:dyDescent="0.25">
      <c r="A2" s="136" t="e">
        <f>#REF!+1</f>
        <v>#REF!</v>
      </c>
      <c r="B2" s="139"/>
      <c r="C2" s="142"/>
      <c r="D2" s="142"/>
      <c r="E2" s="142"/>
      <c r="F2" s="142"/>
      <c r="G2" s="1"/>
      <c r="H2" s="142"/>
      <c r="I2" s="130"/>
      <c r="J2" s="130"/>
      <c r="K2" s="116"/>
      <c r="L2" s="133"/>
      <c r="M2" s="97"/>
      <c r="N2" s="94"/>
    </row>
    <row r="3" spans="1:20" ht="18" hidden="1" customHeight="1" thickBot="1" x14ac:dyDescent="0.3">
      <c r="A3" s="137"/>
      <c r="B3" s="140"/>
      <c r="C3" s="143"/>
      <c r="D3" s="143"/>
      <c r="E3" s="143"/>
      <c r="F3" s="143"/>
      <c r="G3" s="2"/>
      <c r="H3" s="143"/>
      <c r="I3" s="131"/>
      <c r="J3" s="131"/>
      <c r="K3" s="117"/>
      <c r="L3" s="134"/>
      <c r="M3" s="98"/>
      <c r="N3" s="94"/>
    </row>
    <row r="4" spans="1:20" ht="18" hidden="1" customHeight="1" thickBot="1" x14ac:dyDescent="0.3">
      <c r="A4" s="138"/>
      <c r="B4" s="141"/>
      <c r="C4" s="144"/>
      <c r="D4" s="144"/>
      <c r="E4" s="144"/>
      <c r="F4" s="144"/>
      <c r="G4" s="3"/>
      <c r="H4" s="144"/>
      <c r="I4" s="132"/>
      <c r="J4" s="132"/>
      <c r="K4" s="118"/>
      <c r="L4" s="135"/>
      <c r="M4" s="99"/>
      <c r="N4" s="94"/>
    </row>
    <row r="5" spans="1:20" ht="8.25" customHeight="1" thickBot="1" x14ac:dyDescent="0.3"/>
    <row r="6" spans="1:20" s="96" customFormat="1" ht="27.75" customHeight="1" thickBot="1" x14ac:dyDescent="0.3">
      <c r="A6" s="100" t="s">
        <v>1</v>
      </c>
      <c r="B6" s="106" t="s">
        <v>2</v>
      </c>
      <c r="C6" s="153" t="s">
        <v>4</v>
      </c>
      <c r="D6" s="153" t="s">
        <v>5</v>
      </c>
      <c r="E6" s="153" t="s">
        <v>6</v>
      </c>
      <c r="F6" s="153" t="s">
        <v>7</v>
      </c>
      <c r="G6" s="152" t="s">
        <v>8</v>
      </c>
      <c r="H6" s="153" t="s">
        <v>9</v>
      </c>
      <c r="I6" s="152" t="s">
        <v>10</v>
      </c>
      <c r="J6" s="152" t="s">
        <v>153</v>
      </c>
      <c r="K6" s="146" t="s">
        <v>152</v>
      </c>
      <c r="L6" s="146" t="s">
        <v>151</v>
      </c>
      <c r="M6" s="151" t="s">
        <v>150</v>
      </c>
      <c r="N6" s="146" t="s">
        <v>166</v>
      </c>
      <c r="O6" s="155" t="s">
        <v>158</v>
      </c>
      <c r="P6" s="155"/>
      <c r="Q6" s="155"/>
      <c r="R6" s="155"/>
      <c r="S6" s="155"/>
      <c r="T6" s="155"/>
    </row>
    <row r="7" spans="1:20" s="96" customFormat="1" ht="62.25" customHeight="1" thickBot="1" x14ac:dyDescent="0.3">
      <c r="A7" s="100" t="s">
        <v>1</v>
      </c>
      <c r="B7" s="106" t="s">
        <v>2</v>
      </c>
      <c r="C7" s="153"/>
      <c r="D7" s="153"/>
      <c r="E7" s="153"/>
      <c r="F7" s="153"/>
      <c r="G7" s="152"/>
      <c r="H7" s="153"/>
      <c r="I7" s="152"/>
      <c r="J7" s="152"/>
      <c r="K7" s="147"/>
      <c r="L7" s="147"/>
      <c r="M7" s="151"/>
      <c r="N7" s="147"/>
      <c r="O7" s="149" t="s">
        <v>159</v>
      </c>
      <c r="P7" s="154" t="s">
        <v>154</v>
      </c>
      <c r="Q7" s="149" t="s">
        <v>162</v>
      </c>
      <c r="R7" s="149" t="s">
        <v>163</v>
      </c>
      <c r="S7" s="154" t="s">
        <v>155</v>
      </c>
      <c r="T7" s="154" t="s">
        <v>156</v>
      </c>
    </row>
    <row r="8" spans="1:20" s="96" customFormat="1" ht="18" customHeight="1" thickBot="1" x14ac:dyDescent="0.3">
      <c r="A8" s="114"/>
      <c r="B8" s="115"/>
      <c r="C8" s="153"/>
      <c r="D8" s="153"/>
      <c r="E8" s="153"/>
      <c r="F8" s="153"/>
      <c r="G8" s="152"/>
      <c r="H8" s="153"/>
      <c r="I8" s="152"/>
      <c r="J8" s="152"/>
      <c r="K8" s="148"/>
      <c r="L8" s="148"/>
      <c r="M8" s="151"/>
      <c r="N8" s="148"/>
      <c r="O8" s="150"/>
      <c r="P8" s="154"/>
      <c r="Q8" s="150"/>
      <c r="R8" s="150"/>
      <c r="S8" s="154"/>
      <c r="T8" s="154"/>
    </row>
    <row r="9" spans="1:20" s="103" customFormat="1" ht="18.75" customHeight="1" x14ac:dyDescent="0.25">
      <c r="A9" s="101"/>
      <c r="B9" s="102"/>
      <c r="C9" s="156"/>
      <c r="D9" s="156"/>
      <c r="E9" s="156"/>
      <c r="F9" s="156"/>
      <c r="G9" s="157"/>
      <c r="H9" s="119" t="s">
        <v>61</v>
      </c>
      <c r="I9" s="120"/>
      <c r="J9" s="120"/>
      <c r="K9" s="120"/>
      <c r="L9" s="156"/>
      <c r="M9" s="156"/>
      <c r="N9" s="121"/>
      <c r="O9" s="122"/>
      <c r="P9" s="123" t="s">
        <v>157</v>
      </c>
      <c r="Q9" s="123"/>
      <c r="R9" s="123"/>
      <c r="S9" s="124"/>
      <c r="T9" s="122"/>
    </row>
    <row r="10" spans="1:20" s="103" customFormat="1" ht="18.75" customHeight="1" x14ac:dyDescent="0.25">
      <c r="A10" s="112"/>
      <c r="B10" s="113"/>
      <c r="C10" s="156"/>
      <c r="D10" s="156"/>
      <c r="E10" s="156"/>
      <c r="F10" s="156"/>
      <c r="G10" s="157"/>
      <c r="H10" s="119" t="s">
        <v>29</v>
      </c>
      <c r="I10" s="120"/>
      <c r="J10" s="120"/>
      <c r="K10" s="120"/>
      <c r="L10" s="156"/>
      <c r="M10" s="156"/>
      <c r="N10" s="121"/>
      <c r="O10" s="122"/>
      <c r="P10" s="123" t="s">
        <v>157</v>
      </c>
      <c r="Q10" s="123"/>
      <c r="R10" s="123"/>
      <c r="S10" s="124"/>
      <c r="T10" s="122"/>
    </row>
    <row r="11" spans="1:20" s="103" customFormat="1" ht="18.75" customHeight="1" x14ac:dyDescent="0.25">
      <c r="A11" s="104"/>
      <c r="B11" s="105"/>
      <c r="C11" s="156"/>
      <c r="D11" s="156"/>
      <c r="E11" s="156"/>
      <c r="F11" s="156"/>
      <c r="G11" s="157"/>
      <c r="H11" s="119" t="s">
        <v>67</v>
      </c>
      <c r="I11" s="120"/>
      <c r="J11" s="120"/>
      <c r="K11" s="120"/>
      <c r="L11" s="156"/>
      <c r="M11" s="156"/>
      <c r="N11" s="121"/>
      <c r="O11" s="122"/>
      <c r="P11" s="123" t="s">
        <v>157</v>
      </c>
      <c r="Q11" s="123"/>
      <c r="R11" s="123"/>
      <c r="S11" s="124"/>
      <c r="T11" s="122"/>
    </row>
    <row r="12" spans="1:20" s="103" customFormat="1" ht="27.75" customHeight="1" x14ac:dyDescent="0.25">
      <c r="B12" s="107"/>
      <c r="C12" s="108"/>
      <c r="D12" s="108"/>
      <c r="E12" s="108"/>
      <c r="F12" s="108"/>
      <c r="G12" s="109"/>
      <c r="H12" s="108"/>
      <c r="I12" s="110"/>
      <c r="J12" s="111"/>
      <c r="K12" s="111"/>
      <c r="N12" s="110"/>
      <c r="O12" s="129" t="s">
        <v>165</v>
      </c>
      <c r="P12" s="128"/>
      <c r="Q12" s="128"/>
      <c r="R12" s="128"/>
      <c r="S12" s="128"/>
      <c r="T12" s="128"/>
    </row>
    <row r="13" spans="1:20" s="125" customFormat="1" ht="27.75" customHeight="1" x14ac:dyDescent="0.25">
      <c r="B13" s="126"/>
      <c r="C13" s="125" t="s">
        <v>160</v>
      </c>
      <c r="G13" s="127"/>
      <c r="I13" s="127"/>
      <c r="J13" s="127"/>
      <c r="K13" s="127"/>
      <c r="N13" s="127"/>
    </row>
    <row r="14" spans="1:20" s="125" customFormat="1" ht="27.75" customHeight="1" x14ac:dyDescent="0.25">
      <c r="B14" s="126"/>
      <c r="C14" s="125" t="s">
        <v>161</v>
      </c>
      <c r="G14" s="127"/>
      <c r="I14" s="127"/>
      <c r="J14" s="127"/>
      <c r="K14" s="127"/>
      <c r="N14" s="127"/>
    </row>
    <row r="15" spans="1:20" s="125" customFormat="1" ht="17.25" x14ac:dyDescent="0.25">
      <c r="B15" s="126"/>
      <c r="C15" s="125" t="s">
        <v>164</v>
      </c>
      <c r="I15" s="127"/>
      <c r="J15" s="127"/>
      <c r="K15" s="127"/>
      <c r="N15" s="127"/>
    </row>
    <row r="16" spans="1:20" s="103" customFormat="1" x14ac:dyDescent="0.25">
      <c r="B16" s="107"/>
      <c r="I16" s="110"/>
      <c r="J16" s="111"/>
      <c r="K16" s="111"/>
      <c r="N16" s="110"/>
    </row>
    <row r="17" spans="2:14" s="103" customFormat="1" x14ac:dyDescent="0.25">
      <c r="B17" s="107"/>
      <c r="I17" s="110"/>
      <c r="J17" s="111"/>
      <c r="K17" s="111"/>
      <c r="N17" s="110"/>
    </row>
    <row r="18" spans="2:14" s="103" customFormat="1" x14ac:dyDescent="0.25">
      <c r="B18" s="107"/>
      <c r="I18" s="110"/>
      <c r="J18" s="111"/>
      <c r="K18" s="111"/>
      <c r="N18" s="110"/>
    </row>
    <row r="19" spans="2:14" s="103" customFormat="1" x14ac:dyDescent="0.25">
      <c r="B19" s="107"/>
      <c r="C19" s="108"/>
      <c r="D19" s="108"/>
      <c r="E19" s="108"/>
      <c r="F19" s="108"/>
      <c r="G19" s="109"/>
      <c r="H19" s="108"/>
      <c r="I19" s="110"/>
      <c r="J19" s="111"/>
      <c r="K19" s="111"/>
      <c r="N19" s="110"/>
    </row>
    <row r="20" spans="2:14" s="103" customFormat="1" x14ac:dyDescent="0.25">
      <c r="B20" s="107"/>
      <c r="C20" s="108"/>
      <c r="D20" s="108"/>
      <c r="E20" s="108"/>
      <c r="F20" s="108"/>
      <c r="G20" s="109"/>
      <c r="H20" s="108"/>
      <c r="I20" s="110"/>
      <c r="J20" s="111"/>
      <c r="K20" s="111"/>
      <c r="N20" s="110"/>
    </row>
    <row r="21" spans="2:14" s="103" customFormat="1" x14ac:dyDescent="0.25">
      <c r="B21" s="107"/>
      <c r="C21" s="108"/>
      <c r="D21" s="108"/>
      <c r="E21" s="108"/>
      <c r="F21" s="108"/>
      <c r="G21" s="109"/>
      <c r="H21" s="108"/>
      <c r="I21" s="110"/>
      <c r="J21" s="111"/>
      <c r="K21" s="111"/>
      <c r="N21" s="110"/>
    </row>
    <row r="22" spans="2:14" s="103" customFormat="1" x14ac:dyDescent="0.25">
      <c r="B22" s="107"/>
      <c r="C22" s="108"/>
      <c r="D22" s="108"/>
      <c r="E22" s="108"/>
      <c r="F22" s="108"/>
      <c r="G22" s="109"/>
      <c r="H22" s="108"/>
      <c r="I22" s="110"/>
      <c r="J22" s="111"/>
      <c r="K22" s="111"/>
      <c r="N22" s="110"/>
    </row>
    <row r="23" spans="2:14" s="103" customFormat="1" x14ac:dyDescent="0.25">
      <c r="B23" s="107"/>
      <c r="C23" s="108"/>
      <c r="D23" s="108"/>
      <c r="E23" s="108"/>
      <c r="F23" s="108"/>
      <c r="G23" s="109"/>
      <c r="H23" s="108"/>
      <c r="I23" s="110"/>
      <c r="J23" s="111"/>
      <c r="K23" s="111"/>
      <c r="N23" s="110"/>
    </row>
    <row r="24" spans="2:14" s="103" customFormat="1" x14ac:dyDescent="0.25">
      <c r="B24" s="107"/>
      <c r="C24" s="108"/>
      <c r="D24" s="108"/>
      <c r="E24" s="108"/>
      <c r="F24" s="108"/>
      <c r="G24" s="109"/>
      <c r="H24" s="108"/>
      <c r="I24" s="110"/>
      <c r="J24" s="111"/>
      <c r="K24" s="111"/>
      <c r="N24" s="110"/>
    </row>
    <row r="25" spans="2:14" s="103" customFormat="1" x14ac:dyDescent="0.25">
      <c r="B25" s="107"/>
      <c r="C25" s="108"/>
      <c r="D25" s="108"/>
      <c r="E25" s="108"/>
      <c r="F25" s="108"/>
      <c r="G25" s="109"/>
      <c r="H25" s="108"/>
      <c r="I25" s="110"/>
      <c r="J25" s="111"/>
      <c r="K25" s="111"/>
      <c r="N25" s="110"/>
    </row>
    <row r="26" spans="2:14" s="103" customFormat="1" x14ac:dyDescent="0.25">
      <c r="B26" s="107"/>
      <c r="C26" s="108"/>
      <c r="D26" s="108"/>
      <c r="E26" s="108"/>
      <c r="F26" s="108"/>
      <c r="G26" s="109"/>
      <c r="H26" s="108"/>
      <c r="I26" s="110"/>
      <c r="J26" s="111"/>
      <c r="K26" s="111"/>
      <c r="N26" s="110"/>
    </row>
    <row r="27" spans="2:14" s="103" customFormat="1" x14ac:dyDescent="0.25">
      <c r="B27" s="107"/>
      <c r="C27" s="108"/>
      <c r="D27" s="108"/>
      <c r="E27" s="108"/>
      <c r="F27" s="108"/>
      <c r="G27" s="109"/>
      <c r="H27" s="108"/>
      <c r="I27" s="110"/>
      <c r="J27" s="111"/>
      <c r="K27" s="111"/>
      <c r="N27" s="110"/>
    </row>
    <row r="28" spans="2:14" s="103" customFormat="1" x14ac:dyDescent="0.25">
      <c r="B28" s="107"/>
      <c r="C28" s="108"/>
      <c r="D28" s="108"/>
      <c r="E28" s="108"/>
      <c r="F28" s="108"/>
      <c r="G28" s="109"/>
      <c r="H28" s="108"/>
      <c r="I28" s="110"/>
      <c r="J28" s="111"/>
      <c r="K28" s="111"/>
      <c r="N28" s="110"/>
    </row>
    <row r="29" spans="2:14" s="103" customFormat="1" x14ac:dyDescent="0.25">
      <c r="B29" s="107"/>
      <c r="C29" s="108"/>
      <c r="D29" s="108"/>
      <c r="E29" s="108"/>
      <c r="F29" s="108"/>
      <c r="G29" s="109"/>
      <c r="H29" s="108"/>
      <c r="I29" s="110"/>
      <c r="J29" s="111"/>
      <c r="K29" s="111"/>
      <c r="N29" s="110"/>
    </row>
    <row r="30" spans="2:14" s="103" customFormat="1" x14ac:dyDescent="0.25">
      <c r="B30" s="107"/>
      <c r="C30" s="108"/>
      <c r="D30" s="108"/>
      <c r="E30" s="108"/>
      <c r="F30" s="108"/>
      <c r="G30" s="109"/>
      <c r="H30" s="108"/>
      <c r="I30" s="110"/>
      <c r="J30" s="111"/>
      <c r="K30" s="111"/>
      <c r="N30" s="110"/>
    </row>
    <row r="31" spans="2:14" s="103" customFormat="1" x14ac:dyDescent="0.25">
      <c r="B31" s="107"/>
      <c r="C31" s="108"/>
      <c r="D31" s="108"/>
      <c r="E31" s="108"/>
      <c r="F31" s="108"/>
      <c r="G31" s="109"/>
      <c r="H31" s="108"/>
      <c r="I31" s="110"/>
      <c r="J31" s="111"/>
      <c r="K31" s="111"/>
      <c r="N31" s="110"/>
    </row>
    <row r="32" spans="2:14" s="103" customFormat="1" x14ac:dyDescent="0.25">
      <c r="B32" s="107"/>
      <c r="C32" s="108"/>
      <c r="D32" s="108"/>
      <c r="E32" s="108"/>
      <c r="F32" s="108"/>
      <c r="G32" s="109"/>
      <c r="H32" s="108"/>
      <c r="I32" s="110"/>
      <c r="J32" s="111"/>
      <c r="K32" s="111"/>
      <c r="N32" s="110"/>
    </row>
    <row r="33" spans="2:14" s="103" customFormat="1" x14ac:dyDescent="0.25">
      <c r="B33" s="107"/>
      <c r="C33" s="108"/>
      <c r="D33" s="108"/>
      <c r="E33" s="108"/>
      <c r="F33" s="108"/>
      <c r="G33" s="109"/>
      <c r="H33" s="108"/>
      <c r="I33" s="110"/>
      <c r="J33" s="111"/>
      <c r="K33" s="111"/>
      <c r="N33" s="110"/>
    </row>
    <row r="34" spans="2:14" s="103" customFormat="1" x14ac:dyDescent="0.25">
      <c r="B34" s="107"/>
      <c r="C34" s="108"/>
      <c r="D34" s="108"/>
      <c r="E34" s="108"/>
      <c r="F34" s="108"/>
      <c r="G34" s="109"/>
      <c r="H34" s="108"/>
      <c r="I34" s="110"/>
      <c r="J34" s="111"/>
      <c r="K34" s="111"/>
      <c r="N34" s="110"/>
    </row>
    <row r="35" spans="2:14" s="103" customFormat="1" x14ac:dyDescent="0.25">
      <c r="B35" s="107"/>
      <c r="C35" s="108"/>
      <c r="D35" s="108"/>
      <c r="E35" s="108"/>
      <c r="F35" s="108"/>
      <c r="G35" s="109"/>
      <c r="H35" s="108"/>
      <c r="I35" s="110"/>
      <c r="J35" s="111"/>
      <c r="K35" s="111"/>
      <c r="N35" s="110"/>
    </row>
    <row r="36" spans="2:14" s="103" customFormat="1" x14ac:dyDescent="0.25">
      <c r="B36" s="107"/>
      <c r="C36" s="108"/>
      <c r="D36" s="108"/>
      <c r="E36" s="108"/>
      <c r="F36" s="108"/>
      <c r="G36" s="109"/>
      <c r="H36" s="108"/>
      <c r="I36" s="110"/>
      <c r="J36" s="111"/>
      <c r="K36" s="111"/>
      <c r="N36" s="110"/>
    </row>
    <row r="37" spans="2:14" s="103" customFormat="1" x14ac:dyDescent="0.25">
      <c r="B37" s="107"/>
      <c r="C37" s="108"/>
      <c r="D37" s="108"/>
      <c r="E37" s="108"/>
      <c r="F37" s="108"/>
      <c r="G37" s="109"/>
      <c r="H37" s="108"/>
      <c r="I37" s="110"/>
      <c r="J37" s="111"/>
      <c r="K37" s="111"/>
      <c r="N37" s="110"/>
    </row>
    <row r="38" spans="2:14" s="103" customFormat="1" x14ac:dyDescent="0.25">
      <c r="B38" s="107"/>
      <c r="C38" s="108"/>
      <c r="D38" s="108"/>
      <c r="E38" s="108"/>
      <c r="F38" s="108"/>
      <c r="G38" s="109"/>
      <c r="H38" s="108"/>
      <c r="I38" s="110"/>
      <c r="J38" s="111"/>
      <c r="K38" s="111"/>
      <c r="N38" s="110"/>
    </row>
    <row r="39" spans="2:14" s="103" customFormat="1" x14ac:dyDescent="0.25">
      <c r="B39" s="107"/>
      <c r="C39" s="108"/>
      <c r="D39" s="108"/>
      <c r="E39" s="108"/>
      <c r="F39" s="108"/>
      <c r="G39" s="109"/>
      <c r="H39" s="108"/>
      <c r="I39" s="110"/>
      <c r="J39" s="111"/>
      <c r="K39" s="111"/>
      <c r="N39" s="110"/>
    </row>
    <row r="40" spans="2:14" s="103" customFormat="1" x14ac:dyDescent="0.25">
      <c r="B40" s="107"/>
      <c r="C40" s="108"/>
      <c r="D40" s="108"/>
      <c r="E40" s="108"/>
      <c r="F40" s="108"/>
      <c r="G40" s="109"/>
      <c r="H40" s="108"/>
      <c r="I40" s="110"/>
      <c r="J40" s="111"/>
      <c r="K40" s="111"/>
      <c r="N40" s="110"/>
    </row>
    <row r="41" spans="2:14" s="103" customFormat="1" x14ac:dyDescent="0.25">
      <c r="B41" s="107"/>
      <c r="C41" s="108"/>
      <c r="D41" s="108"/>
      <c r="E41" s="108"/>
      <c r="F41" s="108"/>
      <c r="G41" s="109"/>
      <c r="H41" s="108"/>
      <c r="I41" s="110"/>
      <c r="J41" s="111"/>
      <c r="K41" s="111"/>
      <c r="N41" s="110"/>
    </row>
    <row r="42" spans="2:14" s="103" customFormat="1" x14ac:dyDescent="0.25">
      <c r="B42" s="107"/>
      <c r="C42" s="108"/>
      <c r="D42" s="108"/>
      <c r="E42" s="108"/>
      <c r="F42" s="108"/>
      <c r="G42" s="109"/>
      <c r="H42" s="108"/>
      <c r="I42" s="110"/>
      <c r="J42" s="111"/>
      <c r="K42" s="111"/>
      <c r="N42" s="110"/>
    </row>
    <row r="43" spans="2:14" s="103" customFormat="1" x14ac:dyDescent="0.25">
      <c r="B43" s="107"/>
      <c r="C43" s="108"/>
      <c r="D43" s="108"/>
      <c r="E43" s="108"/>
      <c r="F43" s="108"/>
      <c r="G43" s="109"/>
      <c r="H43" s="108"/>
      <c r="I43" s="110"/>
      <c r="J43" s="111"/>
      <c r="K43" s="111"/>
      <c r="N43" s="110"/>
    </row>
    <row r="44" spans="2:14" s="103" customFormat="1" x14ac:dyDescent="0.25">
      <c r="B44" s="107"/>
      <c r="C44" s="108"/>
      <c r="D44" s="108"/>
      <c r="E44" s="108"/>
      <c r="F44" s="108"/>
      <c r="G44" s="109"/>
      <c r="H44" s="108"/>
      <c r="I44" s="110"/>
      <c r="J44" s="111"/>
      <c r="K44" s="111"/>
      <c r="N44" s="110"/>
    </row>
    <row r="45" spans="2:14" s="103" customFormat="1" x14ac:dyDescent="0.25">
      <c r="B45" s="107"/>
      <c r="C45" s="108"/>
      <c r="D45" s="108"/>
      <c r="E45" s="108"/>
      <c r="F45" s="108"/>
      <c r="G45" s="109"/>
      <c r="H45" s="108"/>
      <c r="I45" s="110"/>
      <c r="J45" s="111"/>
      <c r="K45" s="111"/>
      <c r="N45" s="110"/>
    </row>
  </sheetData>
  <mergeCells count="37">
    <mergeCell ref="S7:S8"/>
    <mergeCell ref="T7:T8"/>
    <mergeCell ref="O6:T6"/>
    <mergeCell ref="C9:C11"/>
    <mergeCell ref="D9:D11"/>
    <mergeCell ref="E9:E11"/>
    <mergeCell ref="F9:F11"/>
    <mergeCell ref="Q7:Q8"/>
    <mergeCell ref="R7:R8"/>
    <mergeCell ref="N6:N8"/>
    <mergeCell ref="L9:L11"/>
    <mergeCell ref="M9:M11"/>
    <mergeCell ref="G9:G11"/>
    <mergeCell ref="P7:P8"/>
    <mergeCell ref="A1:T1"/>
    <mergeCell ref="K6:K8"/>
    <mergeCell ref="O7:O8"/>
    <mergeCell ref="M6:M8"/>
    <mergeCell ref="L6:L8"/>
    <mergeCell ref="J6:J8"/>
    <mergeCell ref="I6:I8"/>
    <mergeCell ref="H6:H8"/>
    <mergeCell ref="G6:G8"/>
    <mergeCell ref="F6:F8"/>
    <mergeCell ref="E6:E8"/>
    <mergeCell ref="D6:D8"/>
    <mergeCell ref="C6:C8"/>
    <mergeCell ref="F2:F4"/>
    <mergeCell ref="H2:H4"/>
    <mergeCell ref="I2:I4"/>
    <mergeCell ref="J2:J4"/>
    <mergeCell ref="L2:L4"/>
    <mergeCell ref="A2:A4"/>
    <mergeCell ref="B2:B4"/>
    <mergeCell ref="C2:C4"/>
    <mergeCell ref="D2:D4"/>
    <mergeCell ref="E2:E4"/>
  </mergeCells>
  <phoneticPr fontId="2" type="noConversion"/>
  <conditionalFormatting sqref="C19:C1048576 C12:C14 C9:C10 C2:C6">
    <cfRule type="duplicateValues" dxfId="1" priority="542"/>
  </conditionalFormatting>
  <conditionalFormatting sqref="C19:C1048576 C12:C14">
    <cfRule type="duplicateValues" dxfId="0" priority="549"/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4"/>
  <sheetViews>
    <sheetView workbookViewId="0">
      <selection activeCell="Y21" sqref="Y21"/>
    </sheetView>
  </sheetViews>
  <sheetFormatPr defaultRowHeight="13.5" x14ac:dyDescent="0.25"/>
  <cols>
    <col min="1" max="1" width="4.7109375" bestFit="1" customWidth="1"/>
    <col min="2" max="2" width="7.28515625" bestFit="1" customWidth="1"/>
    <col min="4" max="4" width="14" bestFit="1" customWidth="1"/>
    <col min="5" max="5" width="14.5703125" customWidth="1"/>
    <col min="6" max="6" width="24.28515625" customWidth="1"/>
    <col min="8" max="8" width="23.5703125" bestFit="1" customWidth="1"/>
    <col min="9" max="9" width="27.85546875" bestFit="1" customWidth="1"/>
    <col min="10" max="10" width="11.85546875" customWidth="1"/>
    <col min="11" max="11" width="47" bestFit="1" customWidth="1"/>
    <col min="12" max="12" width="12" bestFit="1" customWidth="1"/>
    <col min="13" max="13" width="14.28515625" bestFit="1" customWidth="1"/>
    <col min="14" max="14" width="8.42578125" bestFit="1" customWidth="1"/>
    <col min="15" max="15" width="9.85546875" bestFit="1" customWidth="1"/>
    <col min="16" max="19" width="0" hidden="1" customWidth="1"/>
    <col min="20" max="20" width="8" hidden="1" customWidth="1"/>
    <col min="21" max="21" width="10.5703125" bestFit="1" customWidth="1"/>
    <col min="22" max="22" width="0" hidden="1" customWidth="1"/>
    <col min="23" max="23" width="5.42578125" hidden="1" customWidth="1"/>
    <col min="24" max="24" width="11.85546875" hidden="1" customWidth="1"/>
  </cols>
  <sheetData>
    <row r="1" spans="1:24" ht="23.25" customHeight="1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35"/>
      <c r="W1" s="35"/>
      <c r="X1" s="35"/>
    </row>
    <row r="2" spans="1:24" ht="6" customHeight="1" thickBot="1" x14ac:dyDescent="0.3">
      <c r="B2" s="4"/>
      <c r="C2" s="4"/>
      <c r="D2" s="4"/>
      <c r="E2" s="4"/>
      <c r="F2" s="5"/>
      <c r="G2" s="4"/>
      <c r="H2" s="6"/>
      <c r="M2" s="39"/>
      <c r="N2" s="40"/>
      <c r="O2" s="39"/>
      <c r="P2" s="41"/>
      <c r="Q2" s="41"/>
      <c r="R2" s="41"/>
      <c r="S2" s="41"/>
      <c r="T2" s="41"/>
      <c r="U2" s="41"/>
      <c r="V2" s="4"/>
      <c r="W2" s="7"/>
      <c r="X2" s="4"/>
    </row>
    <row r="3" spans="1:24" ht="33" customHeight="1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9" t="s">
        <v>9</v>
      </c>
      <c r="H3" s="11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3" t="s">
        <v>22</v>
      </c>
      <c r="U3" s="43" t="s">
        <v>23</v>
      </c>
      <c r="V3" s="42" t="s">
        <v>24</v>
      </c>
      <c r="W3" s="14" t="s">
        <v>25</v>
      </c>
      <c r="X3" s="15" t="s">
        <v>26</v>
      </c>
    </row>
    <row r="4" spans="1:24" ht="14.25" thickTop="1" x14ac:dyDescent="0.25">
      <c r="A4" s="206">
        <v>1</v>
      </c>
      <c r="B4" s="201" t="s">
        <v>74</v>
      </c>
      <c r="C4" s="201">
        <v>790421</v>
      </c>
      <c r="D4" s="201" t="s">
        <v>42</v>
      </c>
      <c r="E4" s="199">
        <v>25594862</v>
      </c>
      <c r="F4" s="200" t="s">
        <v>139</v>
      </c>
      <c r="G4" s="201" t="s">
        <v>67</v>
      </c>
      <c r="H4" s="202" t="s">
        <v>75</v>
      </c>
      <c r="I4" s="201" t="s">
        <v>45</v>
      </c>
      <c r="J4" s="205">
        <v>1</v>
      </c>
      <c r="K4" s="63" t="s">
        <v>76</v>
      </c>
      <c r="L4" s="64">
        <v>40940</v>
      </c>
      <c r="M4" s="64">
        <v>41698</v>
      </c>
      <c r="N4" s="65">
        <f>DAYS360(L4,M4)/30</f>
        <v>24.9</v>
      </c>
      <c r="O4" s="66">
        <f>114*11+100+111+98+158+120+120-40</f>
        <v>1921</v>
      </c>
      <c r="P4" s="16">
        <v>0</v>
      </c>
      <c r="Q4" s="32">
        <v>0</v>
      </c>
      <c r="R4" s="16">
        <v>25</v>
      </c>
      <c r="S4" s="32">
        <v>1</v>
      </c>
      <c r="T4" s="191">
        <f>SUM(Q4:Q7)+SUM(S4:S7)</f>
        <v>2</v>
      </c>
      <c r="U4" s="192"/>
      <c r="V4" s="193"/>
      <c r="W4" s="163" t="e">
        <f>#REF!+SUM(T4:T4)+SUM(V4:V7)</f>
        <v>#REF!</v>
      </c>
      <c r="X4" s="196"/>
    </row>
    <row r="5" spans="1:24" x14ac:dyDescent="0.25">
      <c r="A5" s="180"/>
      <c r="B5" s="169"/>
      <c r="C5" s="169"/>
      <c r="D5" s="169"/>
      <c r="E5" s="173"/>
      <c r="F5" s="175"/>
      <c r="G5" s="169"/>
      <c r="H5" s="178"/>
      <c r="I5" s="169"/>
      <c r="J5" s="166"/>
      <c r="K5" s="48" t="s">
        <v>77</v>
      </c>
      <c r="L5" s="49">
        <v>41701</v>
      </c>
      <c r="M5" s="49">
        <v>42034</v>
      </c>
      <c r="N5" s="50">
        <f>DAYS360(L5,M5)/30</f>
        <v>10.9</v>
      </c>
      <c r="O5" s="51">
        <f>100+140+122</f>
        <v>362</v>
      </c>
      <c r="P5" s="168">
        <v>22</v>
      </c>
      <c r="Q5" s="169">
        <v>1</v>
      </c>
      <c r="R5" s="168">
        <v>0</v>
      </c>
      <c r="S5" s="169">
        <v>0</v>
      </c>
      <c r="T5" s="171"/>
      <c r="U5" s="159"/>
      <c r="V5" s="194"/>
      <c r="W5" s="163"/>
      <c r="X5" s="197"/>
    </row>
    <row r="6" spans="1:24" x14ac:dyDescent="0.25">
      <c r="A6" s="180"/>
      <c r="B6" s="169"/>
      <c r="C6" s="169"/>
      <c r="D6" s="169"/>
      <c r="E6" s="173"/>
      <c r="F6" s="175"/>
      <c r="G6" s="169"/>
      <c r="H6" s="178"/>
      <c r="I6" s="169"/>
      <c r="J6" s="166"/>
      <c r="K6" s="67" t="s">
        <v>78</v>
      </c>
      <c r="L6" s="49">
        <v>43009</v>
      </c>
      <c r="M6" s="49">
        <v>43343</v>
      </c>
      <c r="N6" s="50">
        <f>DAYS360(L6,M6)/30</f>
        <v>11</v>
      </c>
      <c r="O6" s="51">
        <v>548</v>
      </c>
      <c r="P6" s="168"/>
      <c r="Q6" s="169"/>
      <c r="R6" s="168"/>
      <c r="S6" s="169"/>
      <c r="T6" s="171"/>
      <c r="U6" s="159"/>
      <c r="V6" s="194"/>
      <c r="W6" s="163"/>
      <c r="X6" s="197"/>
    </row>
    <row r="7" spans="1:24" ht="14.25" thickBot="1" x14ac:dyDescent="0.3">
      <c r="A7" s="180"/>
      <c r="B7" s="169"/>
      <c r="C7" s="169"/>
      <c r="D7" s="169"/>
      <c r="E7" s="173"/>
      <c r="F7" s="175"/>
      <c r="G7" s="169"/>
      <c r="H7" s="178"/>
      <c r="I7" s="169"/>
      <c r="J7" s="166"/>
      <c r="K7" s="56" t="s">
        <v>79</v>
      </c>
      <c r="L7" s="57">
        <v>42356</v>
      </c>
      <c r="M7" s="57">
        <v>42613</v>
      </c>
      <c r="N7" s="58">
        <f>DAYS360(L7,M7)/30</f>
        <v>8.4333333333333336</v>
      </c>
      <c r="O7" s="59">
        <v>0</v>
      </c>
      <c r="P7" s="28">
        <v>0</v>
      </c>
      <c r="Q7" s="23">
        <v>0</v>
      </c>
      <c r="R7" s="28">
        <v>0</v>
      </c>
      <c r="S7" s="23">
        <v>0</v>
      </c>
      <c r="T7" s="171"/>
      <c r="U7" s="159"/>
      <c r="V7" s="195"/>
      <c r="W7" s="163"/>
      <c r="X7" s="198"/>
    </row>
    <row r="8" spans="1:24" ht="14.25" customHeight="1" thickTop="1" x14ac:dyDescent="0.25">
      <c r="A8" s="208">
        <v>2</v>
      </c>
      <c r="B8" s="169" t="s">
        <v>27</v>
      </c>
      <c r="C8" s="169">
        <v>580403</v>
      </c>
      <c r="D8" s="169" t="s">
        <v>28</v>
      </c>
      <c r="E8" s="173">
        <v>34020875</v>
      </c>
      <c r="F8" s="175" t="s">
        <v>133</v>
      </c>
      <c r="G8" s="169" t="s">
        <v>29</v>
      </c>
      <c r="H8" s="178" t="s">
        <v>30</v>
      </c>
      <c r="I8" s="169" t="s">
        <v>149</v>
      </c>
      <c r="J8" s="166">
        <v>3</v>
      </c>
      <c r="K8" s="44" t="s">
        <v>31</v>
      </c>
      <c r="L8" s="45">
        <v>39510</v>
      </c>
      <c r="M8" s="45">
        <v>39794</v>
      </c>
      <c r="N8" s="46">
        <f t="shared" ref="N8:N15" si="0">DAYS360(L8,M8)/30</f>
        <v>9.3000000000000007</v>
      </c>
      <c r="O8" s="47">
        <v>484</v>
      </c>
      <c r="P8" s="28">
        <v>0</v>
      </c>
      <c r="Q8" s="169">
        <v>2</v>
      </c>
      <c r="R8" s="29"/>
      <c r="S8" s="169">
        <v>0</v>
      </c>
      <c r="T8" s="171">
        <f t="shared" ref="T8" si="1">Q8+S8</f>
        <v>2</v>
      </c>
      <c r="U8" s="159" t="s">
        <v>32</v>
      </c>
      <c r="V8" s="203">
        <v>2</v>
      </c>
      <c r="W8" s="204" t="e">
        <f>#REF!+SUM(T8:T10)+V8</f>
        <v>#REF!</v>
      </c>
      <c r="X8" s="192"/>
    </row>
    <row r="9" spans="1:24" x14ac:dyDescent="0.25">
      <c r="A9" s="208"/>
      <c r="B9" s="169"/>
      <c r="C9" s="169"/>
      <c r="D9" s="169"/>
      <c r="E9" s="173"/>
      <c r="F9" s="175"/>
      <c r="G9" s="169"/>
      <c r="H9" s="178"/>
      <c r="I9" s="169"/>
      <c r="J9" s="166"/>
      <c r="K9" s="48" t="s">
        <v>33</v>
      </c>
      <c r="L9" s="49">
        <v>42064</v>
      </c>
      <c r="M9" s="49">
        <v>42735</v>
      </c>
      <c r="N9" s="50">
        <f t="shared" si="0"/>
        <v>22</v>
      </c>
      <c r="O9" s="51">
        <v>0</v>
      </c>
      <c r="P9" s="28">
        <v>0</v>
      </c>
      <c r="Q9" s="169"/>
      <c r="R9" s="29"/>
      <c r="S9" s="169"/>
      <c r="T9" s="171"/>
      <c r="U9" s="159"/>
      <c r="V9" s="161"/>
      <c r="W9" s="163"/>
      <c r="X9" s="159"/>
    </row>
    <row r="10" spans="1:24" x14ac:dyDescent="0.25">
      <c r="A10" s="208"/>
      <c r="B10" s="169"/>
      <c r="C10" s="169"/>
      <c r="D10" s="169"/>
      <c r="E10" s="173"/>
      <c r="F10" s="175"/>
      <c r="G10" s="169"/>
      <c r="H10" s="178"/>
      <c r="I10" s="169"/>
      <c r="J10" s="166"/>
      <c r="K10" s="56" t="s">
        <v>34</v>
      </c>
      <c r="L10" s="57">
        <v>42736</v>
      </c>
      <c r="M10" s="57">
        <v>43100</v>
      </c>
      <c r="N10" s="58">
        <f t="shared" si="0"/>
        <v>12</v>
      </c>
      <c r="O10" s="59">
        <v>0</v>
      </c>
      <c r="P10" s="28">
        <v>0</v>
      </c>
      <c r="Q10" s="169"/>
      <c r="R10" s="29"/>
      <c r="S10" s="169"/>
      <c r="T10" s="171"/>
      <c r="U10" s="159"/>
      <c r="V10" s="161"/>
      <c r="W10" s="163"/>
      <c r="X10" s="159"/>
    </row>
    <row r="11" spans="1:24" ht="19.5" customHeight="1" x14ac:dyDescent="0.25">
      <c r="A11" s="68">
        <v>3</v>
      </c>
      <c r="B11" s="69" t="s">
        <v>59</v>
      </c>
      <c r="C11" s="69">
        <v>950212</v>
      </c>
      <c r="D11" s="69" t="s">
        <v>60</v>
      </c>
      <c r="E11" s="70">
        <v>39973699</v>
      </c>
      <c r="F11" s="71" t="s">
        <v>137</v>
      </c>
      <c r="G11" s="69" t="s">
        <v>61</v>
      </c>
      <c r="H11" s="72" t="s">
        <v>62</v>
      </c>
      <c r="I11" s="69" t="s">
        <v>63</v>
      </c>
      <c r="J11" s="73">
        <v>2</v>
      </c>
      <c r="K11" s="74" t="s">
        <v>64</v>
      </c>
      <c r="L11" s="75">
        <v>42795</v>
      </c>
      <c r="M11" s="75">
        <v>43496</v>
      </c>
      <c r="N11" s="76">
        <f>DAYS360(L11,M11)/30</f>
        <v>23</v>
      </c>
      <c r="O11" s="77">
        <v>1757</v>
      </c>
      <c r="P11" s="78">
        <v>23</v>
      </c>
      <c r="Q11" s="69">
        <v>1</v>
      </c>
      <c r="R11" s="78">
        <v>0</v>
      </c>
      <c r="S11" s="69">
        <v>0</v>
      </c>
      <c r="T11" s="79">
        <f>Q11+S11</f>
        <v>1</v>
      </c>
      <c r="U11" s="80" t="s">
        <v>65</v>
      </c>
      <c r="V11" s="36">
        <v>1</v>
      </c>
      <c r="W11" s="25" t="e">
        <f>#REF!+SUM(T11:T11)+V11</f>
        <v>#REF!</v>
      </c>
      <c r="X11" s="21"/>
    </row>
    <row r="12" spans="1:24" x14ac:dyDescent="0.25">
      <c r="A12" s="180">
        <v>4</v>
      </c>
      <c r="B12" s="169" t="s">
        <v>94</v>
      </c>
      <c r="C12" s="169">
        <v>910913</v>
      </c>
      <c r="D12" s="169" t="s">
        <v>95</v>
      </c>
      <c r="E12" s="173">
        <v>91571409</v>
      </c>
      <c r="F12" s="175" t="s">
        <v>142</v>
      </c>
      <c r="G12" s="169" t="s">
        <v>43</v>
      </c>
      <c r="H12" s="178" t="s">
        <v>96</v>
      </c>
      <c r="I12" s="169" t="s">
        <v>97</v>
      </c>
      <c r="J12" s="166">
        <v>2</v>
      </c>
      <c r="K12" s="44" t="s">
        <v>98</v>
      </c>
      <c r="L12" s="45">
        <v>42240</v>
      </c>
      <c r="M12" s="45">
        <v>42710</v>
      </c>
      <c r="N12" s="46">
        <f>DAYS360(L12,M12)/30</f>
        <v>15.4</v>
      </c>
      <c r="O12" s="47">
        <v>366</v>
      </c>
      <c r="P12" s="28">
        <v>0</v>
      </c>
      <c r="Q12" s="23">
        <v>0</v>
      </c>
      <c r="R12" s="28">
        <v>15</v>
      </c>
      <c r="S12" s="23">
        <v>0.5</v>
      </c>
      <c r="T12" s="24">
        <f>Q12+S12</f>
        <v>0.5</v>
      </c>
      <c r="U12" s="159"/>
      <c r="V12" s="161"/>
      <c r="W12" s="163" t="e">
        <f>#REF!+SUM(T12:T13)+V12</f>
        <v>#REF!</v>
      </c>
      <c r="X12" s="159"/>
    </row>
    <row r="13" spans="1:24" x14ac:dyDescent="0.25">
      <c r="A13" s="180"/>
      <c r="B13" s="169"/>
      <c r="C13" s="169"/>
      <c r="D13" s="169"/>
      <c r="E13" s="173"/>
      <c r="F13" s="175"/>
      <c r="G13" s="169"/>
      <c r="H13" s="178"/>
      <c r="I13" s="169"/>
      <c r="J13" s="166"/>
      <c r="K13" s="56" t="s">
        <v>99</v>
      </c>
      <c r="L13" s="57">
        <v>42795</v>
      </c>
      <c r="M13" s="57">
        <v>43434</v>
      </c>
      <c r="N13" s="58">
        <f>DAYS360(L13,M13)/30</f>
        <v>20.966666666666665</v>
      </c>
      <c r="O13" s="59">
        <v>1040</v>
      </c>
      <c r="P13" s="28">
        <v>21</v>
      </c>
      <c r="Q13" s="23">
        <v>1</v>
      </c>
      <c r="R13" s="28"/>
      <c r="S13" s="23"/>
      <c r="T13" s="24">
        <f>Q13+S13</f>
        <v>1</v>
      </c>
      <c r="U13" s="159"/>
      <c r="V13" s="161"/>
      <c r="W13" s="163"/>
      <c r="X13" s="159"/>
    </row>
    <row r="14" spans="1:24" ht="19.5" customHeight="1" x14ac:dyDescent="0.25">
      <c r="A14" s="81">
        <v>5</v>
      </c>
      <c r="B14" s="23" t="s">
        <v>121</v>
      </c>
      <c r="C14" s="23">
        <v>770629</v>
      </c>
      <c r="D14" s="23" t="s">
        <v>122</v>
      </c>
      <c r="E14" s="30">
        <v>75881750</v>
      </c>
      <c r="F14" s="33" t="s">
        <v>145</v>
      </c>
      <c r="G14" s="23" t="s">
        <v>88</v>
      </c>
      <c r="H14" s="31" t="s">
        <v>123</v>
      </c>
      <c r="I14" s="23" t="s">
        <v>124</v>
      </c>
      <c r="J14" s="27">
        <v>2</v>
      </c>
      <c r="K14" s="17" t="s">
        <v>125</v>
      </c>
      <c r="L14" s="18">
        <v>42555</v>
      </c>
      <c r="M14" s="18">
        <v>43490</v>
      </c>
      <c r="N14" s="19">
        <v>18</v>
      </c>
      <c r="O14" s="20">
        <v>1196</v>
      </c>
      <c r="P14" s="28">
        <v>18</v>
      </c>
      <c r="Q14" s="23">
        <v>1</v>
      </c>
      <c r="R14" s="28">
        <v>0</v>
      </c>
      <c r="S14" s="23">
        <v>0</v>
      </c>
      <c r="T14" s="24">
        <f>Q14+S14</f>
        <v>1</v>
      </c>
      <c r="U14" s="26"/>
      <c r="V14" s="36"/>
      <c r="W14" s="25" t="e">
        <f>#REF!+SUM(T14:T14)+V14</f>
        <v>#REF!</v>
      </c>
      <c r="X14" s="21"/>
    </row>
    <row r="15" spans="1:24" ht="19.5" customHeight="1" x14ac:dyDescent="0.25">
      <c r="A15" s="81">
        <v>6</v>
      </c>
      <c r="B15" s="23" t="s">
        <v>35</v>
      </c>
      <c r="C15" s="23">
        <v>850714</v>
      </c>
      <c r="D15" s="23" t="s">
        <v>36</v>
      </c>
      <c r="E15" s="30">
        <v>71549529</v>
      </c>
      <c r="F15" s="33" t="s">
        <v>134</v>
      </c>
      <c r="G15" s="23" t="s">
        <v>37</v>
      </c>
      <c r="H15" s="31" t="s">
        <v>38</v>
      </c>
      <c r="I15" s="23" t="s">
        <v>39</v>
      </c>
      <c r="J15" s="27">
        <v>2</v>
      </c>
      <c r="K15" s="17" t="s">
        <v>40</v>
      </c>
      <c r="L15" s="18">
        <v>41260</v>
      </c>
      <c r="M15" s="18">
        <v>42787</v>
      </c>
      <c r="N15" s="19">
        <f t="shared" si="0"/>
        <v>50.133333333333333</v>
      </c>
      <c r="O15" s="20">
        <f>81+180+104+104+108+105+176+114+92+76+80+128+124+164</f>
        <v>1636</v>
      </c>
      <c r="P15" s="28">
        <v>50</v>
      </c>
      <c r="Q15" s="23">
        <v>3</v>
      </c>
      <c r="R15" s="28">
        <v>0</v>
      </c>
      <c r="S15" s="23">
        <v>0</v>
      </c>
      <c r="T15" s="24">
        <f>Q15+S15</f>
        <v>3</v>
      </c>
      <c r="U15" s="26"/>
      <c r="V15" s="36"/>
      <c r="W15" s="25" t="e">
        <f>#REF!+SUM(T15:T15)+V15</f>
        <v>#REF!</v>
      </c>
      <c r="X15" s="21"/>
    </row>
    <row r="16" spans="1:24" ht="13.5" customHeight="1" x14ac:dyDescent="0.25">
      <c r="A16" s="208">
        <v>7</v>
      </c>
      <c r="B16" s="169" t="s">
        <v>41</v>
      </c>
      <c r="C16" s="169">
        <v>730327</v>
      </c>
      <c r="D16" s="169" t="s">
        <v>42</v>
      </c>
      <c r="E16" s="173">
        <v>26745530</v>
      </c>
      <c r="F16" s="207" t="s">
        <v>135</v>
      </c>
      <c r="G16" s="169" t="s">
        <v>43</v>
      </c>
      <c r="H16" s="178" t="s">
        <v>44</v>
      </c>
      <c r="I16" s="169" t="s">
        <v>45</v>
      </c>
      <c r="J16" s="166">
        <v>2</v>
      </c>
      <c r="K16" s="44" t="s">
        <v>46</v>
      </c>
      <c r="L16" s="62" t="s">
        <v>47</v>
      </c>
      <c r="M16" s="62" t="s">
        <v>48</v>
      </c>
      <c r="N16" s="46">
        <v>0</v>
      </c>
      <c r="O16" s="47">
        <v>0</v>
      </c>
      <c r="P16" s="28">
        <v>0</v>
      </c>
      <c r="Q16" s="23">
        <v>0</v>
      </c>
      <c r="R16" s="28">
        <v>0</v>
      </c>
      <c r="S16" s="23">
        <v>0</v>
      </c>
      <c r="T16" s="171">
        <f>SUM(Q16:Q20)+SUM(S16:S20)</f>
        <v>3</v>
      </c>
      <c r="U16" s="159"/>
      <c r="V16" s="161"/>
      <c r="W16" s="163" t="e">
        <f>#REF!+SUM(T16:T16)+V16</f>
        <v>#REF!</v>
      </c>
      <c r="X16" s="159"/>
    </row>
    <row r="17" spans="1:24" x14ac:dyDescent="0.25">
      <c r="A17" s="208"/>
      <c r="B17" s="169"/>
      <c r="C17" s="169"/>
      <c r="D17" s="169"/>
      <c r="E17" s="173"/>
      <c r="F17" s="175"/>
      <c r="G17" s="169"/>
      <c r="H17" s="178"/>
      <c r="I17" s="169"/>
      <c r="J17" s="166"/>
      <c r="K17" s="48" t="s">
        <v>49</v>
      </c>
      <c r="L17" s="49">
        <v>39508</v>
      </c>
      <c r="M17" s="49">
        <v>39872</v>
      </c>
      <c r="N17" s="50">
        <f t="shared" ref="N17:N40" si="2">DAYS360(L17,M17)/30</f>
        <v>11.9</v>
      </c>
      <c r="O17" s="51">
        <v>0</v>
      </c>
      <c r="P17" s="28">
        <v>0</v>
      </c>
      <c r="Q17" s="23">
        <v>0</v>
      </c>
      <c r="R17" s="28">
        <v>0</v>
      </c>
      <c r="S17" s="23">
        <v>0</v>
      </c>
      <c r="T17" s="171"/>
      <c r="U17" s="159"/>
      <c r="V17" s="161"/>
      <c r="W17" s="163"/>
      <c r="X17" s="159"/>
    </row>
    <row r="18" spans="1:24" x14ac:dyDescent="0.25">
      <c r="A18" s="208"/>
      <c r="B18" s="169"/>
      <c r="C18" s="169"/>
      <c r="D18" s="169"/>
      <c r="E18" s="173"/>
      <c r="F18" s="175"/>
      <c r="G18" s="169"/>
      <c r="H18" s="178"/>
      <c r="I18" s="169"/>
      <c r="J18" s="166"/>
      <c r="K18" s="48" t="s">
        <v>50</v>
      </c>
      <c r="L18" s="49">
        <v>39874</v>
      </c>
      <c r="M18" s="49">
        <v>42794</v>
      </c>
      <c r="N18" s="50">
        <f t="shared" si="2"/>
        <v>95.86666666666666</v>
      </c>
      <c r="O18" s="51">
        <v>0</v>
      </c>
      <c r="P18" s="28">
        <v>0</v>
      </c>
      <c r="Q18" s="23">
        <v>0</v>
      </c>
      <c r="R18" s="28">
        <v>0</v>
      </c>
      <c r="S18" s="23">
        <v>0</v>
      </c>
      <c r="T18" s="171"/>
      <c r="U18" s="159"/>
      <c r="V18" s="161"/>
      <c r="W18" s="163"/>
      <c r="X18" s="159"/>
    </row>
    <row r="19" spans="1:24" x14ac:dyDescent="0.25">
      <c r="A19" s="208"/>
      <c r="B19" s="169"/>
      <c r="C19" s="169"/>
      <c r="D19" s="169"/>
      <c r="E19" s="173"/>
      <c r="F19" s="175"/>
      <c r="G19" s="169"/>
      <c r="H19" s="178"/>
      <c r="I19" s="169"/>
      <c r="J19" s="166"/>
      <c r="K19" s="48" t="s">
        <v>51</v>
      </c>
      <c r="L19" s="49">
        <v>41911</v>
      </c>
      <c r="M19" s="49">
        <v>42427</v>
      </c>
      <c r="N19" s="50">
        <f t="shared" si="2"/>
        <v>16.933333333333334</v>
      </c>
      <c r="O19" s="51">
        <v>446</v>
      </c>
      <c r="P19" s="168">
        <v>45</v>
      </c>
      <c r="Q19" s="169">
        <v>3</v>
      </c>
      <c r="R19" s="28">
        <v>0</v>
      </c>
      <c r="S19" s="23">
        <v>0</v>
      </c>
      <c r="T19" s="171"/>
      <c r="U19" s="159"/>
      <c r="V19" s="161"/>
      <c r="W19" s="163"/>
      <c r="X19" s="159"/>
    </row>
    <row r="20" spans="1:24" x14ac:dyDescent="0.25">
      <c r="A20" s="208"/>
      <c r="B20" s="169"/>
      <c r="C20" s="169"/>
      <c r="D20" s="169"/>
      <c r="E20" s="173"/>
      <c r="F20" s="175"/>
      <c r="G20" s="169"/>
      <c r="H20" s="178"/>
      <c r="I20" s="169"/>
      <c r="J20" s="166"/>
      <c r="K20" s="56" t="s">
        <v>52</v>
      </c>
      <c r="L20" s="57">
        <v>42611</v>
      </c>
      <c r="M20" s="57">
        <v>43455</v>
      </c>
      <c r="N20" s="58">
        <f t="shared" si="2"/>
        <v>27.733333333333334</v>
      </c>
      <c r="O20" s="59">
        <v>0</v>
      </c>
      <c r="P20" s="168"/>
      <c r="Q20" s="169"/>
      <c r="R20" s="28">
        <v>0</v>
      </c>
      <c r="S20" s="23">
        <v>0</v>
      </c>
      <c r="T20" s="171"/>
      <c r="U20" s="159"/>
      <c r="V20" s="161"/>
      <c r="W20" s="163"/>
      <c r="X20" s="159"/>
    </row>
    <row r="21" spans="1:24" x14ac:dyDescent="0.25">
      <c r="A21" s="180">
        <v>8</v>
      </c>
      <c r="B21" s="169" t="s">
        <v>53</v>
      </c>
      <c r="C21" s="169">
        <v>640315</v>
      </c>
      <c r="D21" s="169" t="s">
        <v>42</v>
      </c>
      <c r="E21" s="173">
        <v>93974951</v>
      </c>
      <c r="F21" s="175" t="s">
        <v>136</v>
      </c>
      <c r="G21" s="169" t="s">
        <v>37</v>
      </c>
      <c r="H21" s="178" t="s">
        <v>44</v>
      </c>
      <c r="I21" s="169" t="s">
        <v>54</v>
      </c>
      <c r="J21" s="166">
        <v>3</v>
      </c>
      <c r="K21" s="61" t="s">
        <v>55</v>
      </c>
      <c r="L21" s="45">
        <v>35096</v>
      </c>
      <c r="M21" s="45">
        <v>38533</v>
      </c>
      <c r="N21" s="46">
        <f t="shared" si="2"/>
        <v>112.96666666666667</v>
      </c>
      <c r="O21" s="47">
        <v>1537</v>
      </c>
      <c r="P21" s="28">
        <v>113</v>
      </c>
      <c r="Q21" s="23">
        <v>3</v>
      </c>
      <c r="R21" s="28">
        <v>0</v>
      </c>
      <c r="S21" s="23">
        <v>0</v>
      </c>
      <c r="T21" s="171">
        <f>Q21+S21</f>
        <v>3</v>
      </c>
      <c r="U21" s="159"/>
      <c r="V21" s="161"/>
      <c r="W21" s="163" t="e">
        <f>#REF!+SUM(T21:T21)+V21</f>
        <v>#REF!</v>
      </c>
      <c r="X21" s="159"/>
    </row>
    <row r="22" spans="1:24" x14ac:dyDescent="0.25">
      <c r="A22" s="180"/>
      <c r="B22" s="169"/>
      <c r="C22" s="169"/>
      <c r="D22" s="169"/>
      <c r="E22" s="173"/>
      <c r="F22" s="175"/>
      <c r="G22" s="169"/>
      <c r="H22" s="178"/>
      <c r="I22" s="169"/>
      <c r="J22" s="166"/>
      <c r="K22" s="48" t="s">
        <v>56</v>
      </c>
      <c r="L22" s="49">
        <v>38593</v>
      </c>
      <c r="M22" s="49">
        <v>38960</v>
      </c>
      <c r="N22" s="50">
        <f t="shared" si="2"/>
        <v>12.066666666666666</v>
      </c>
      <c r="O22" s="51">
        <v>0</v>
      </c>
      <c r="P22" s="28">
        <v>0</v>
      </c>
      <c r="Q22" s="23">
        <v>0</v>
      </c>
      <c r="R22" s="28">
        <v>0</v>
      </c>
      <c r="S22" s="23">
        <v>0</v>
      </c>
      <c r="T22" s="171"/>
      <c r="U22" s="159"/>
      <c r="V22" s="161"/>
      <c r="W22" s="163"/>
      <c r="X22" s="159"/>
    </row>
    <row r="23" spans="1:24" x14ac:dyDescent="0.25">
      <c r="A23" s="180"/>
      <c r="B23" s="169"/>
      <c r="C23" s="169"/>
      <c r="D23" s="169"/>
      <c r="E23" s="173"/>
      <c r="F23" s="175"/>
      <c r="G23" s="169"/>
      <c r="H23" s="178"/>
      <c r="I23" s="169"/>
      <c r="J23" s="166"/>
      <c r="K23" s="48" t="s">
        <v>57</v>
      </c>
      <c r="L23" s="49">
        <v>43101</v>
      </c>
      <c r="M23" s="49">
        <v>43251</v>
      </c>
      <c r="N23" s="50">
        <f t="shared" si="2"/>
        <v>5</v>
      </c>
      <c r="O23" s="51">
        <v>0</v>
      </c>
      <c r="P23" s="28">
        <v>0</v>
      </c>
      <c r="Q23" s="23">
        <v>0</v>
      </c>
      <c r="R23" s="28">
        <v>0</v>
      </c>
      <c r="S23" s="23">
        <v>0</v>
      </c>
      <c r="T23" s="171"/>
      <c r="U23" s="159"/>
      <c r="V23" s="161"/>
      <c r="W23" s="163"/>
      <c r="X23" s="159"/>
    </row>
    <row r="24" spans="1:24" x14ac:dyDescent="0.25">
      <c r="A24" s="180"/>
      <c r="B24" s="169"/>
      <c r="C24" s="169"/>
      <c r="D24" s="169"/>
      <c r="E24" s="173"/>
      <c r="F24" s="175"/>
      <c r="G24" s="169"/>
      <c r="H24" s="178"/>
      <c r="I24" s="169"/>
      <c r="J24" s="166"/>
      <c r="K24" s="56" t="s">
        <v>58</v>
      </c>
      <c r="L24" s="57">
        <v>43374</v>
      </c>
      <c r="M24" s="57">
        <v>43508</v>
      </c>
      <c r="N24" s="58">
        <f t="shared" si="2"/>
        <v>4.3666666666666663</v>
      </c>
      <c r="O24" s="59">
        <v>0</v>
      </c>
      <c r="P24" s="28">
        <v>0</v>
      </c>
      <c r="Q24" s="23">
        <v>0</v>
      </c>
      <c r="R24" s="28">
        <v>0</v>
      </c>
      <c r="S24" s="23">
        <v>0</v>
      </c>
      <c r="T24" s="171"/>
      <c r="U24" s="159"/>
      <c r="V24" s="161"/>
      <c r="W24" s="163"/>
      <c r="X24" s="159"/>
    </row>
    <row r="25" spans="1:24" x14ac:dyDescent="0.25">
      <c r="A25" s="180">
        <v>9</v>
      </c>
      <c r="B25" s="169" t="s">
        <v>66</v>
      </c>
      <c r="C25" s="169">
        <v>690805</v>
      </c>
      <c r="D25" s="169" t="s">
        <v>42</v>
      </c>
      <c r="E25" s="173">
        <v>25666271</v>
      </c>
      <c r="F25" s="175" t="s">
        <v>138</v>
      </c>
      <c r="G25" s="169" t="s">
        <v>67</v>
      </c>
      <c r="H25" s="178" t="s">
        <v>68</v>
      </c>
      <c r="I25" s="169" t="s">
        <v>69</v>
      </c>
      <c r="J25" s="166">
        <v>2</v>
      </c>
      <c r="K25" s="44" t="s">
        <v>70</v>
      </c>
      <c r="L25" s="45">
        <v>42373</v>
      </c>
      <c r="M25" s="45">
        <v>43329</v>
      </c>
      <c r="N25" s="46">
        <f t="shared" si="2"/>
        <v>31.433333333333334</v>
      </c>
      <c r="O25" s="47">
        <v>978</v>
      </c>
      <c r="P25" s="28">
        <v>31</v>
      </c>
      <c r="Q25" s="23">
        <v>2</v>
      </c>
      <c r="R25" s="28">
        <v>0</v>
      </c>
      <c r="S25" s="23">
        <v>0</v>
      </c>
      <c r="T25" s="171">
        <f t="shared" ref="T25:T41" si="3">Q25+S25</f>
        <v>2</v>
      </c>
      <c r="U25" s="159"/>
      <c r="V25" s="161"/>
      <c r="W25" s="163" t="e">
        <f>#REF!+SUM(T25:T25)+V25</f>
        <v>#REF!</v>
      </c>
      <c r="X25" s="159"/>
    </row>
    <row r="26" spans="1:24" x14ac:dyDescent="0.25">
      <c r="A26" s="180"/>
      <c r="B26" s="169"/>
      <c r="C26" s="169"/>
      <c r="D26" s="169"/>
      <c r="E26" s="173"/>
      <c r="F26" s="175"/>
      <c r="G26" s="169"/>
      <c r="H26" s="178"/>
      <c r="I26" s="169"/>
      <c r="J26" s="166"/>
      <c r="K26" s="48" t="s">
        <v>71</v>
      </c>
      <c r="L26" s="49">
        <v>43161</v>
      </c>
      <c r="M26" s="49">
        <v>43465</v>
      </c>
      <c r="N26" s="50">
        <f t="shared" si="2"/>
        <v>9.9666666666666668</v>
      </c>
      <c r="O26" s="51">
        <v>0</v>
      </c>
      <c r="P26" s="28">
        <v>0</v>
      </c>
      <c r="Q26" s="23">
        <v>0</v>
      </c>
      <c r="R26" s="28">
        <v>0</v>
      </c>
      <c r="S26" s="23">
        <v>0</v>
      </c>
      <c r="T26" s="171"/>
      <c r="U26" s="159"/>
      <c r="V26" s="161"/>
      <c r="W26" s="163"/>
      <c r="X26" s="159"/>
    </row>
    <row r="27" spans="1:24" x14ac:dyDescent="0.25">
      <c r="A27" s="180"/>
      <c r="B27" s="169"/>
      <c r="C27" s="169"/>
      <c r="D27" s="169"/>
      <c r="E27" s="173"/>
      <c r="F27" s="175"/>
      <c r="G27" s="169"/>
      <c r="H27" s="178"/>
      <c r="I27" s="169"/>
      <c r="J27" s="166"/>
      <c r="K27" s="48" t="s">
        <v>72</v>
      </c>
      <c r="L27" s="49">
        <v>42431</v>
      </c>
      <c r="M27" s="49">
        <v>43100</v>
      </c>
      <c r="N27" s="50">
        <f t="shared" si="2"/>
        <v>21.966666666666665</v>
      </c>
      <c r="O27" s="51">
        <v>0</v>
      </c>
      <c r="P27" s="28">
        <v>0</v>
      </c>
      <c r="Q27" s="23">
        <v>0</v>
      </c>
      <c r="R27" s="28">
        <v>0</v>
      </c>
      <c r="S27" s="23">
        <v>0</v>
      </c>
      <c r="T27" s="171"/>
      <c r="U27" s="159"/>
      <c r="V27" s="161"/>
      <c r="W27" s="163"/>
      <c r="X27" s="159"/>
    </row>
    <row r="28" spans="1:24" x14ac:dyDescent="0.25">
      <c r="A28" s="180"/>
      <c r="B28" s="169"/>
      <c r="C28" s="169"/>
      <c r="D28" s="169"/>
      <c r="E28" s="173"/>
      <c r="F28" s="175"/>
      <c r="G28" s="169"/>
      <c r="H28" s="178"/>
      <c r="I28" s="169"/>
      <c r="J28" s="166"/>
      <c r="K28" s="56" t="s">
        <v>73</v>
      </c>
      <c r="L28" s="57">
        <v>42795</v>
      </c>
      <c r="M28" s="57">
        <v>43524</v>
      </c>
      <c r="N28" s="58">
        <f t="shared" si="2"/>
        <v>23.9</v>
      </c>
      <c r="O28" s="59">
        <v>0</v>
      </c>
      <c r="P28" s="28">
        <v>0</v>
      </c>
      <c r="Q28" s="23">
        <v>0</v>
      </c>
      <c r="R28" s="28">
        <v>0</v>
      </c>
      <c r="S28" s="23">
        <v>0</v>
      </c>
      <c r="T28" s="171"/>
      <c r="U28" s="159"/>
      <c r="V28" s="161"/>
      <c r="W28" s="163"/>
      <c r="X28" s="159"/>
    </row>
    <row r="29" spans="1:24" x14ac:dyDescent="0.25">
      <c r="A29" s="180">
        <v>10</v>
      </c>
      <c r="B29" s="169" t="s">
        <v>80</v>
      </c>
      <c r="C29" s="169">
        <v>730429</v>
      </c>
      <c r="D29" s="169" t="s">
        <v>81</v>
      </c>
      <c r="E29" s="173">
        <v>66500639</v>
      </c>
      <c r="F29" s="175" t="s">
        <v>140</v>
      </c>
      <c r="G29" s="169" t="s">
        <v>82</v>
      </c>
      <c r="H29" s="178" t="s">
        <v>83</v>
      </c>
      <c r="I29" s="169" t="s">
        <v>84</v>
      </c>
      <c r="J29" s="166">
        <v>2</v>
      </c>
      <c r="K29" s="44" t="s">
        <v>85</v>
      </c>
      <c r="L29" s="45">
        <v>41701</v>
      </c>
      <c r="M29" s="45">
        <v>42153</v>
      </c>
      <c r="N29" s="46">
        <f t="shared" si="2"/>
        <v>14.866666666666667</v>
      </c>
      <c r="O29" s="47">
        <f>396+80</f>
        <v>476</v>
      </c>
      <c r="P29" s="168">
        <v>29</v>
      </c>
      <c r="Q29" s="169">
        <v>2</v>
      </c>
      <c r="R29" s="28">
        <v>0</v>
      </c>
      <c r="S29" s="23">
        <v>0</v>
      </c>
      <c r="T29" s="171">
        <f>Q29+S29</f>
        <v>2</v>
      </c>
      <c r="U29" s="159"/>
      <c r="V29" s="161"/>
      <c r="W29" s="163" t="e">
        <f>#REF!+SUM(T29:T29)+V29</f>
        <v>#REF!</v>
      </c>
      <c r="X29" s="159"/>
    </row>
    <row r="30" spans="1:24" x14ac:dyDescent="0.25">
      <c r="A30" s="180"/>
      <c r="B30" s="169"/>
      <c r="C30" s="169"/>
      <c r="D30" s="169"/>
      <c r="E30" s="173"/>
      <c r="F30" s="175"/>
      <c r="G30" s="169"/>
      <c r="H30" s="178"/>
      <c r="I30" s="169"/>
      <c r="J30" s="166"/>
      <c r="K30" s="56" t="s">
        <v>86</v>
      </c>
      <c r="L30" s="57">
        <v>42989</v>
      </c>
      <c r="M30" s="57">
        <v>43420</v>
      </c>
      <c r="N30" s="58">
        <f t="shared" si="2"/>
        <v>14.166666666666666</v>
      </c>
      <c r="O30" s="59">
        <v>1009</v>
      </c>
      <c r="P30" s="168"/>
      <c r="Q30" s="169"/>
      <c r="R30" s="28">
        <v>0</v>
      </c>
      <c r="S30" s="23">
        <v>0</v>
      </c>
      <c r="T30" s="171"/>
      <c r="U30" s="159"/>
      <c r="V30" s="161"/>
      <c r="W30" s="163"/>
      <c r="X30" s="159"/>
    </row>
    <row r="31" spans="1:24" x14ac:dyDescent="0.25">
      <c r="A31" s="180">
        <v>11</v>
      </c>
      <c r="B31" s="169" t="s">
        <v>87</v>
      </c>
      <c r="C31" s="169">
        <v>840205</v>
      </c>
      <c r="D31" s="169" t="s">
        <v>81</v>
      </c>
      <c r="E31" s="173">
        <v>42305303</v>
      </c>
      <c r="F31" s="175" t="s">
        <v>141</v>
      </c>
      <c r="G31" s="169" t="s">
        <v>88</v>
      </c>
      <c r="H31" s="190" t="s">
        <v>89</v>
      </c>
      <c r="I31" s="190" t="s">
        <v>90</v>
      </c>
      <c r="J31" s="166">
        <v>3</v>
      </c>
      <c r="K31" s="44" t="s">
        <v>91</v>
      </c>
      <c r="L31" s="45">
        <v>39685</v>
      </c>
      <c r="M31" s="45">
        <v>39976</v>
      </c>
      <c r="N31" s="46">
        <f t="shared" si="2"/>
        <v>9.5666666666666664</v>
      </c>
      <c r="O31" s="47">
        <v>368</v>
      </c>
      <c r="P31" s="168">
        <v>24</v>
      </c>
      <c r="Q31" s="23">
        <v>0</v>
      </c>
      <c r="R31" s="28">
        <v>0</v>
      </c>
      <c r="S31" s="169">
        <v>2</v>
      </c>
      <c r="T31" s="171">
        <f t="shared" ref="T31" si="4">Q31+S31</f>
        <v>2</v>
      </c>
      <c r="U31" s="159"/>
      <c r="V31" s="161"/>
      <c r="W31" s="163" t="e">
        <f>#REF!+SUM(T31:T33)+V31</f>
        <v>#REF!</v>
      </c>
      <c r="X31" s="159"/>
    </row>
    <row r="32" spans="1:24" x14ac:dyDescent="0.25">
      <c r="A32" s="180"/>
      <c r="B32" s="169"/>
      <c r="C32" s="169"/>
      <c r="D32" s="169"/>
      <c r="E32" s="173"/>
      <c r="F32" s="175"/>
      <c r="G32" s="169"/>
      <c r="H32" s="190"/>
      <c r="I32" s="190"/>
      <c r="J32" s="166"/>
      <c r="K32" s="48" t="s">
        <v>92</v>
      </c>
      <c r="L32" s="49">
        <v>39875</v>
      </c>
      <c r="M32" s="49">
        <v>40165</v>
      </c>
      <c r="N32" s="50">
        <f t="shared" si="2"/>
        <v>9.5</v>
      </c>
      <c r="O32" s="60">
        <v>0</v>
      </c>
      <c r="P32" s="168"/>
      <c r="Q32" s="23"/>
      <c r="R32" s="28">
        <v>0</v>
      </c>
      <c r="S32" s="169"/>
      <c r="T32" s="171"/>
      <c r="U32" s="159"/>
      <c r="V32" s="161"/>
      <c r="W32" s="163"/>
      <c r="X32" s="159"/>
    </row>
    <row r="33" spans="1:24" x14ac:dyDescent="0.25">
      <c r="A33" s="180"/>
      <c r="B33" s="169"/>
      <c r="C33" s="169"/>
      <c r="D33" s="169"/>
      <c r="E33" s="173"/>
      <c r="F33" s="175"/>
      <c r="G33" s="169"/>
      <c r="H33" s="190"/>
      <c r="I33" s="190"/>
      <c r="J33" s="166"/>
      <c r="K33" s="56" t="s">
        <v>93</v>
      </c>
      <c r="L33" s="57">
        <v>40238</v>
      </c>
      <c r="M33" s="57">
        <v>40602</v>
      </c>
      <c r="N33" s="58">
        <f t="shared" si="2"/>
        <v>11.9</v>
      </c>
      <c r="O33" s="59"/>
      <c r="P33" s="168"/>
      <c r="Q33" s="23"/>
      <c r="R33" s="28">
        <v>0</v>
      </c>
      <c r="S33" s="169"/>
      <c r="T33" s="171"/>
      <c r="U33" s="159"/>
      <c r="V33" s="161"/>
      <c r="W33" s="163"/>
      <c r="X33" s="159"/>
    </row>
    <row r="34" spans="1:24" ht="27" x14ac:dyDescent="0.25">
      <c r="A34" s="81">
        <v>12</v>
      </c>
      <c r="B34" s="23" t="s">
        <v>100</v>
      </c>
      <c r="C34" s="23">
        <v>870101</v>
      </c>
      <c r="D34" s="23" t="s">
        <v>101</v>
      </c>
      <c r="E34" s="30">
        <v>85661533</v>
      </c>
      <c r="F34" s="34" t="s">
        <v>148</v>
      </c>
      <c r="G34" s="23" t="s">
        <v>102</v>
      </c>
      <c r="H34" s="31" t="s">
        <v>103</v>
      </c>
      <c r="I34" s="22" t="s">
        <v>104</v>
      </c>
      <c r="J34" s="27">
        <v>2</v>
      </c>
      <c r="K34" s="17" t="s">
        <v>105</v>
      </c>
      <c r="L34" s="18">
        <v>43087</v>
      </c>
      <c r="M34" s="18">
        <v>43511</v>
      </c>
      <c r="N34" s="19">
        <f t="shared" si="2"/>
        <v>13.9</v>
      </c>
      <c r="O34" s="20">
        <v>904</v>
      </c>
      <c r="P34" s="28">
        <v>0</v>
      </c>
      <c r="Q34" s="23">
        <v>1</v>
      </c>
      <c r="R34" s="28">
        <v>0</v>
      </c>
      <c r="S34" s="23">
        <v>0</v>
      </c>
      <c r="T34" s="24">
        <f t="shared" si="3"/>
        <v>1</v>
      </c>
      <c r="U34" s="26"/>
      <c r="V34" s="36"/>
      <c r="W34" s="25" t="e">
        <f>#REF!+SUM(T34:T34)+V34</f>
        <v>#REF!</v>
      </c>
      <c r="X34" s="21"/>
    </row>
    <row r="35" spans="1:24" ht="27" x14ac:dyDescent="0.25">
      <c r="A35" s="81">
        <v>13</v>
      </c>
      <c r="B35" s="23" t="s">
        <v>106</v>
      </c>
      <c r="C35" s="23">
        <v>930523</v>
      </c>
      <c r="D35" s="23" t="s">
        <v>81</v>
      </c>
      <c r="E35" s="30">
        <v>25421443</v>
      </c>
      <c r="F35" s="34" t="s">
        <v>147</v>
      </c>
      <c r="G35" s="23" t="s">
        <v>88</v>
      </c>
      <c r="H35" s="31" t="s">
        <v>103</v>
      </c>
      <c r="I35" s="22" t="s">
        <v>107</v>
      </c>
      <c r="J35" s="27">
        <v>2</v>
      </c>
      <c r="K35" s="17" t="s">
        <v>108</v>
      </c>
      <c r="L35" s="18">
        <v>42506</v>
      </c>
      <c r="M35" s="18">
        <v>43159</v>
      </c>
      <c r="N35" s="19">
        <f t="shared" si="2"/>
        <v>21.4</v>
      </c>
      <c r="O35" s="20">
        <v>1110</v>
      </c>
      <c r="P35" s="28">
        <v>21</v>
      </c>
      <c r="Q35" s="23">
        <v>1</v>
      </c>
      <c r="R35" s="29"/>
      <c r="S35" s="23">
        <v>0</v>
      </c>
      <c r="T35" s="24">
        <f>Q35+S35</f>
        <v>1</v>
      </c>
      <c r="U35" s="26"/>
      <c r="V35" s="36"/>
      <c r="W35" s="25" t="e">
        <f>#REF!+SUM(T35:T35)+V35</f>
        <v>#REF!</v>
      </c>
      <c r="X35" s="21"/>
    </row>
    <row r="36" spans="1:24" x14ac:dyDescent="0.25">
      <c r="A36" s="189">
        <v>14</v>
      </c>
      <c r="B36" s="185" t="s">
        <v>109</v>
      </c>
      <c r="C36" s="185">
        <v>920427</v>
      </c>
      <c r="D36" s="185" t="s">
        <v>81</v>
      </c>
      <c r="E36" s="186">
        <v>73078337</v>
      </c>
      <c r="F36" s="187" t="s">
        <v>143</v>
      </c>
      <c r="G36" s="185" t="s">
        <v>110</v>
      </c>
      <c r="H36" s="188" t="s">
        <v>111</v>
      </c>
      <c r="I36" s="185" t="s">
        <v>97</v>
      </c>
      <c r="J36" s="182">
        <v>2</v>
      </c>
      <c r="K36" s="82" t="s">
        <v>112</v>
      </c>
      <c r="L36" s="83" t="s">
        <v>113</v>
      </c>
      <c r="M36" s="83" t="s">
        <v>114</v>
      </c>
      <c r="N36" s="84">
        <v>0</v>
      </c>
      <c r="O36" s="85">
        <v>0</v>
      </c>
      <c r="P36" s="78">
        <v>0</v>
      </c>
      <c r="Q36" s="69">
        <v>0</v>
      </c>
      <c r="R36" s="78">
        <v>0</v>
      </c>
      <c r="S36" s="69">
        <v>0</v>
      </c>
      <c r="T36" s="183">
        <f>SUM(Q36:Q38)+SUM(S36:S38)</f>
        <v>1</v>
      </c>
      <c r="U36" s="184"/>
      <c r="V36" s="161"/>
      <c r="W36" s="163" t="e">
        <f>#REF!+SUM(T36:T36)+V36</f>
        <v>#REF!</v>
      </c>
      <c r="X36" s="159"/>
    </row>
    <row r="37" spans="1:24" x14ac:dyDescent="0.25">
      <c r="A37" s="189"/>
      <c r="B37" s="185"/>
      <c r="C37" s="185"/>
      <c r="D37" s="185"/>
      <c r="E37" s="186"/>
      <c r="F37" s="187"/>
      <c r="G37" s="185"/>
      <c r="H37" s="188"/>
      <c r="I37" s="185"/>
      <c r="J37" s="182"/>
      <c r="K37" s="86" t="s">
        <v>115</v>
      </c>
      <c r="L37" s="87">
        <v>42863</v>
      </c>
      <c r="M37" s="87">
        <v>43308</v>
      </c>
      <c r="N37" s="88">
        <f t="shared" si="2"/>
        <v>14.633333333333333</v>
      </c>
      <c r="O37" s="89">
        <v>652</v>
      </c>
      <c r="P37" s="78">
        <v>15</v>
      </c>
      <c r="Q37" s="69">
        <v>1</v>
      </c>
      <c r="R37" s="78">
        <v>0</v>
      </c>
      <c r="S37" s="69">
        <v>0</v>
      </c>
      <c r="T37" s="183"/>
      <c r="U37" s="184"/>
      <c r="V37" s="161"/>
      <c r="W37" s="163"/>
      <c r="X37" s="159"/>
    </row>
    <row r="38" spans="1:24" x14ac:dyDescent="0.25">
      <c r="A38" s="189"/>
      <c r="B38" s="185"/>
      <c r="C38" s="185"/>
      <c r="D38" s="185"/>
      <c r="E38" s="186"/>
      <c r="F38" s="187"/>
      <c r="G38" s="185"/>
      <c r="H38" s="188"/>
      <c r="I38" s="185"/>
      <c r="J38" s="182"/>
      <c r="K38" s="90" t="s">
        <v>116</v>
      </c>
      <c r="L38" s="91">
        <v>42982</v>
      </c>
      <c r="M38" s="91">
        <v>43308</v>
      </c>
      <c r="N38" s="92">
        <f t="shared" si="2"/>
        <v>10.766666666666667</v>
      </c>
      <c r="O38" s="93">
        <v>262</v>
      </c>
      <c r="P38" s="78">
        <v>0</v>
      </c>
      <c r="Q38" s="69">
        <v>0</v>
      </c>
      <c r="R38" s="78">
        <v>0</v>
      </c>
      <c r="S38" s="69">
        <v>0</v>
      </c>
      <c r="T38" s="183"/>
      <c r="U38" s="184"/>
      <c r="V38" s="161"/>
      <c r="W38" s="163"/>
      <c r="X38" s="159"/>
    </row>
    <row r="39" spans="1:24" x14ac:dyDescent="0.25">
      <c r="A39" s="180">
        <v>15</v>
      </c>
      <c r="B39" s="169" t="s">
        <v>117</v>
      </c>
      <c r="C39" s="169">
        <v>921204</v>
      </c>
      <c r="D39" s="169" t="s">
        <v>81</v>
      </c>
      <c r="E39" s="173">
        <v>86923121</v>
      </c>
      <c r="F39" s="175" t="s">
        <v>144</v>
      </c>
      <c r="G39" s="169" t="s">
        <v>88</v>
      </c>
      <c r="H39" s="178" t="s">
        <v>118</v>
      </c>
      <c r="I39" s="169" t="s">
        <v>119</v>
      </c>
      <c r="J39" s="166">
        <v>2</v>
      </c>
      <c r="K39" s="44" t="s">
        <v>120</v>
      </c>
      <c r="L39" s="45">
        <v>42436</v>
      </c>
      <c r="M39" s="45">
        <v>42958</v>
      </c>
      <c r="N39" s="46">
        <f t="shared" si="2"/>
        <v>17.133333333333333</v>
      </c>
      <c r="O39" s="47">
        <v>1068</v>
      </c>
      <c r="P39" s="28">
        <v>17</v>
      </c>
      <c r="Q39" s="169">
        <v>1</v>
      </c>
      <c r="R39" s="28">
        <v>0</v>
      </c>
      <c r="S39" s="23">
        <v>0</v>
      </c>
      <c r="T39" s="171">
        <f t="shared" si="3"/>
        <v>1</v>
      </c>
      <c r="U39" s="159"/>
      <c r="V39" s="161"/>
      <c r="W39" s="163" t="e">
        <f>#REF!+SUM(T39:T39)+V39</f>
        <v>#REF!</v>
      </c>
      <c r="X39" s="159"/>
    </row>
    <row r="40" spans="1:24" x14ac:dyDescent="0.25">
      <c r="A40" s="180"/>
      <c r="B40" s="169"/>
      <c r="C40" s="169"/>
      <c r="D40" s="169"/>
      <c r="E40" s="173"/>
      <c r="F40" s="175"/>
      <c r="G40" s="169"/>
      <c r="H40" s="178"/>
      <c r="I40" s="169"/>
      <c r="J40" s="166"/>
      <c r="K40" s="56" t="s">
        <v>86</v>
      </c>
      <c r="L40" s="57">
        <v>43322</v>
      </c>
      <c r="M40" s="57">
        <v>43422</v>
      </c>
      <c r="N40" s="58">
        <f t="shared" si="2"/>
        <v>3.2666666666666666</v>
      </c>
      <c r="O40" s="59">
        <v>291</v>
      </c>
      <c r="P40" s="28">
        <v>3</v>
      </c>
      <c r="Q40" s="169"/>
      <c r="R40" s="28"/>
      <c r="S40" s="23"/>
      <c r="T40" s="171"/>
      <c r="U40" s="159"/>
      <c r="V40" s="161"/>
      <c r="W40" s="163"/>
      <c r="X40" s="159"/>
    </row>
    <row r="41" spans="1:24" x14ac:dyDescent="0.25">
      <c r="A41" s="180">
        <v>16</v>
      </c>
      <c r="B41" s="169" t="s">
        <v>126</v>
      </c>
      <c r="C41" s="169">
        <v>791127</v>
      </c>
      <c r="D41" s="169" t="s">
        <v>81</v>
      </c>
      <c r="E41" s="173">
        <v>45677441</v>
      </c>
      <c r="F41" s="175" t="s">
        <v>146</v>
      </c>
      <c r="G41" s="169" t="s">
        <v>82</v>
      </c>
      <c r="H41" s="178" t="s">
        <v>111</v>
      </c>
      <c r="I41" s="169" t="s">
        <v>127</v>
      </c>
      <c r="J41" s="166">
        <v>2</v>
      </c>
      <c r="K41" s="44" t="s">
        <v>128</v>
      </c>
      <c r="L41" s="45">
        <v>42212</v>
      </c>
      <c r="M41" s="45">
        <v>42427</v>
      </c>
      <c r="N41" s="46">
        <f t="shared" ref="N41:N43" si="5">DAYS360(L41,M41)/30</f>
        <v>7</v>
      </c>
      <c r="O41" s="47">
        <v>310</v>
      </c>
      <c r="P41" s="168">
        <v>21</v>
      </c>
      <c r="Q41" s="169">
        <v>1</v>
      </c>
      <c r="R41" s="170">
        <v>0</v>
      </c>
      <c r="S41" s="169">
        <v>0</v>
      </c>
      <c r="T41" s="171">
        <f t="shared" si="3"/>
        <v>1</v>
      </c>
      <c r="U41" s="159"/>
      <c r="V41" s="161"/>
      <c r="W41" s="163" t="e">
        <f>#REF!+SUM(T41:T41)+V41</f>
        <v>#REF!</v>
      </c>
      <c r="X41" s="159"/>
    </row>
    <row r="42" spans="1:24" x14ac:dyDescent="0.25">
      <c r="A42" s="180"/>
      <c r="B42" s="169"/>
      <c r="C42" s="169"/>
      <c r="D42" s="169"/>
      <c r="E42" s="173"/>
      <c r="F42" s="175"/>
      <c r="G42" s="169"/>
      <c r="H42" s="178"/>
      <c r="I42" s="169"/>
      <c r="J42" s="166"/>
      <c r="K42" s="48" t="s">
        <v>86</v>
      </c>
      <c r="L42" s="49">
        <v>42989</v>
      </c>
      <c r="M42" s="49">
        <v>43420</v>
      </c>
      <c r="N42" s="50">
        <f t="shared" si="5"/>
        <v>14.166666666666666</v>
      </c>
      <c r="O42" s="51">
        <v>1063</v>
      </c>
      <c r="P42" s="168"/>
      <c r="Q42" s="169"/>
      <c r="R42" s="170"/>
      <c r="S42" s="169"/>
      <c r="T42" s="171"/>
      <c r="U42" s="159"/>
      <c r="V42" s="161"/>
      <c r="W42" s="163"/>
      <c r="X42" s="159"/>
    </row>
    <row r="43" spans="1:24" x14ac:dyDescent="0.25">
      <c r="A43" s="180"/>
      <c r="B43" s="169"/>
      <c r="C43" s="169"/>
      <c r="D43" s="169"/>
      <c r="E43" s="173"/>
      <c r="F43" s="175"/>
      <c r="G43" s="169"/>
      <c r="H43" s="178"/>
      <c r="I43" s="169"/>
      <c r="J43" s="166"/>
      <c r="K43" s="48" t="s">
        <v>129</v>
      </c>
      <c r="L43" s="49">
        <v>40239</v>
      </c>
      <c r="M43" s="49">
        <v>40528</v>
      </c>
      <c r="N43" s="50">
        <f t="shared" si="5"/>
        <v>9.4666666666666668</v>
      </c>
      <c r="O43" s="51"/>
      <c r="P43" s="28"/>
      <c r="Q43" s="23"/>
      <c r="R43" s="28"/>
      <c r="S43" s="23"/>
      <c r="T43" s="171"/>
      <c r="U43" s="159"/>
      <c r="V43" s="161"/>
      <c r="W43" s="163"/>
      <c r="X43" s="159"/>
    </row>
    <row r="44" spans="1:24" ht="14.25" thickBot="1" x14ac:dyDescent="0.3">
      <c r="A44" s="181"/>
      <c r="B44" s="177"/>
      <c r="C44" s="177"/>
      <c r="D44" s="177"/>
      <c r="E44" s="174"/>
      <c r="F44" s="176"/>
      <c r="G44" s="177"/>
      <c r="H44" s="179"/>
      <c r="I44" s="177"/>
      <c r="J44" s="167"/>
      <c r="K44" s="52" t="s">
        <v>130</v>
      </c>
      <c r="L44" s="53" t="s">
        <v>131</v>
      </c>
      <c r="M44" s="53" t="s">
        <v>132</v>
      </c>
      <c r="N44" s="54"/>
      <c r="O44" s="55">
        <v>788</v>
      </c>
      <c r="P44" s="37"/>
      <c r="Q44" s="38"/>
      <c r="R44" s="37"/>
      <c r="S44" s="38"/>
      <c r="T44" s="172"/>
      <c r="U44" s="160"/>
      <c r="V44" s="162"/>
      <c r="W44" s="164"/>
      <c r="X44" s="165"/>
    </row>
  </sheetData>
  <mergeCells count="182">
    <mergeCell ref="D8:D10"/>
    <mergeCell ref="E8:E10"/>
    <mergeCell ref="F8:F10"/>
    <mergeCell ref="G8:G10"/>
    <mergeCell ref="H8:H10"/>
    <mergeCell ref="I8:I10"/>
    <mergeCell ref="A8:A10"/>
    <mergeCell ref="B8:B10"/>
    <mergeCell ref="C8:C10"/>
    <mergeCell ref="A21:A24"/>
    <mergeCell ref="B21:B24"/>
    <mergeCell ref="C21:C24"/>
    <mergeCell ref="D21:D24"/>
    <mergeCell ref="T16:T20"/>
    <mergeCell ref="U16:U20"/>
    <mergeCell ref="V16:V20"/>
    <mergeCell ref="W16:W20"/>
    <mergeCell ref="X16:X20"/>
    <mergeCell ref="P19:P20"/>
    <mergeCell ref="Q19:Q20"/>
    <mergeCell ref="F16:F20"/>
    <mergeCell ref="G16:G20"/>
    <mergeCell ref="H16:H20"/>
    <mergeCell ref="I16:I20"/>
    <mergeCell ref="J16:J20"/>
    <mergeCell ref="A16:A20"/>
    <mergeCell ref="B16:B20"/>
    <mergeCell ref="C16:C20"/>
    <mergeCell ref="D16:D20"/>
    <mergeCell ref="E16:E20"/>
    <mergeCell ref="A4:A7"/>
    <mergeCell ref="B4:B7"/>
    <mergeCell ref="C4:C7"/>
    <mergeCell ref="D4:D7"/>
    <mergeCell ref="J25:J28"/>
    <mergeCell ref="T25:T28"/>
    <mergeCell ref="U25:U28"/>
    <mergeCell ref="V25:V28"/>
    <mergeCell ref="W25:W28"/>
    <mergeCell ref="E25:E28"/>
    <mergeCell ref="F25:F28"/>
    <mergeCell ref="G25:G28"/>
    <mergeCell ref="H25:H28"/>
    <mergeCell ref="I25:I28"/>
    <mergeCell ref="A25:A28"/>
    <mergeCell ref="B25:B28"/>
    <mergeCell ref="C25:C28"/>
    <mergeCell ref="D25:D28"/>
    <mergeCell ref="J21:J24"/>
    <mergeCell ref="T21:T24"/>
    <mergeCell ref="U21:U24"/>
    <mergeCell ref="V21:V24"/>
    <mergeCell ref="W21:W24"/>
    <mergeCell ref="E21:E24"/>
    <mergeCell ref="E4:E7"/>
    <mergeCell ref="F4:F7"/>
    <mergeCell ref="G4:G7"/>
    <mergeCell ref="H4:H7"/>
    <mergeCell ref="I4:I7"/>
    <mergeCell ref="X25:X28"/>
    <mergeCell ref="X21:X24"/>
    <mergeCell ref="F21:F24"/>
    <mergeCell ref="G21:G24"/>
    <mergeCell ref="H21:H24"/>
    <mergeCell ref="I21:I24"/>
    <mergeCell ref="V8:V10"/>
    <mergeCell ref="W8:W10"/>
    <mergeCell ref="X8:X10"/>
    <mergeCell ref="J8:J10"/>
    <mergeCell ref="Q8:Q10"/>
    <mergeCell ref="S8:S10"/>
    <mergeCell ref="T8:T10"/>
    <mergeCell ref="U8:U10"/>
    <mergeCell ref="J12:J13"/>
    <mergeCell ref="U12:U13"/>
    <mergeCell ref="V12:V13"/>
    <mergeCell ref="W12:W13"/>
    <mergeCell ref="J4:J7"/>
    <mergeCell ref="T4:T7"/>
    <mergeCell ref="U4:U7"/>
    <mergeCell ref="V4:V7"/>
    <mergeCell ref="W4:W7"/>
    <mergeCell ref="X4:X7"/>
    <mergeCell ref="P5:P6"/>
    <mergeCell ref="Q5:Q6"/>
    <mergeCell ref="R5:R6"/>
    <mergeCell ref="S5:S6"/>
    <mergeCell ref="W29:W30"/>
    <mergeCell ref="X29:X30"/>
    <mergeCell ref="A31:A33"/>
    <mergeCell ref="B31:B33"/>
    <mergeCell ref="C31:C33"/>
    <mergeCell ref="D31:D33"/>
    <mergeCell ref="E31:E33"/>
    <mergeCell ref="F31:F33"/>
    <mergeCell ref="J29:J30"/>
    <mergeCell ref="P29:P30"/>
    <mergeCell ref="Q29:Q30"/>
    <mergeCell ref="T29:T30"/>
    <mergeCell ref="U29:U30"/>
    <mergeCell ref="V29:V30"/>
    <mergeCell ref="E29:E30"/>
    <mergeCell ref="F29:F30"/>
    <mergeCell ref="G29:G30"/>
    <mergeCell ref="H29:H30"/>
    <mergeCell ref="I29:I30"/>
    <mergeCell ref="A29:A30"/>
    <mergeCell ref="B29:B30"/>
    <mergeCell ref="C29:C30"/>
    <mergeCell ref="D29:D30"/>
    <mergeCell ref="X12:X13"/>
    <mergeCell ref="A36:A38"/>
    <mergeCell ref="B36:B38"/>
    <mergeCell ref="C36:C38"/>
    <mergeCell ref="E12:E13"/>
    <mergeCell ref="F12:F13"/>
    <mergeCell ref="G12:G13"/>
    <mergeCell ref="H12:H13"/>
    <mergeCell ref="I12:I13"/>
    <mergeCell ref="A12:A13"/>
    <mergeCell ref="B12:B13"/>
    <mergeCell ref="C12:C13"/>
    <mergeCell ref="D12:D13"/>
    <mergeCell ref="S31:S33"/>
    <mergeCell ref="T31:T33"/>
    <mergeCell ref="U31:U33"/>
    <mergeCell ref="V31:V33"/>
    <mergeCell ref="W31:W33"/>
    <mergeCell ref="X31:X33"/>
    <mergeCell ref="G31:G33"/>
    <mergeCell ref="H31:H33"/>
    <mergeCell ref="I31:I33"/>
    <mergeCell ref="J31:J33"/>
    <mergeCell ref="P31:P33"/>
    <mergeCell ref="H39:H40"/>
    <mergeCell ref="I39:I40"/>
    <mergeCell ref="J39:J40"/>
    <mergeCell ref="Q39:Q40"/>
    <mergeCell ref="T39:T40"/>
    <mergeCell ref="X36:X38"/>
    <mergeCell ref="A39:A40"/>
    <mergeCell ref="B39:B40"/>
    <mergeCell ref="C39:C40"/>
    <mergeCell ref="D39:D40"/>
    <mergeCell ref="E39:E40"/>
    <mergeCell ref="F39:F40"/>
    <mergeCell ref="G39:G40"/>
    <mergeCell ref="J36:J38"/>
    <mergeCell ref="T36:T38"/>
    <mergeCell ref="U36:U38"/>
    <mergeCell ref="V36:V38"/>
    <mergeCell ref="W36:W38"/>
    <mergeCell ref="D36:D38"/>
    <mergeCell ref="E36:E38"/>
    <mergeCell ref="F36:F38"/>
    <mergeCell ref="G36:G38"/>
    <mergeCell ref="H36:H38"/>
    <mergeCell ref="I36:I38"/>
    <mergeCell ref="A1:U1"/>
    <mergeCell ref="U41:U44"/>
    <mergeCell ref="V41:V44"/>
    <mergeCell ref="W41:W44"/>
    <mergeCell ref="X41:X44"/>
    <mergeCell ref="J41:J44"/>
    <mergeCell ref="P41:P42"/>
    <mergeCell ref="Q41:Q42"/>
    <mergeCell ref="R41:R42"/>
    <mergeCell ref="S41:S42"/>
    <mergeCell ref="T41:T44"/>
    <mergeCell ref="E41:E44"/>
    <mergeCell ref="F41:F44"/>
    <mergeCell ref="G41:G44"/>
    <mergeCell ref="H41:H44"/>
    <mergeCell ref="I41:I44"/>
    <mergeCell ref="U39:U40"/>
    <mergeCell ref="V39:V40"/>
    <mergeCell ref="W39:W40"/>
    <mergeCell ref="X39:X40"/>
    <mergeCell ref="A41:A44"/>
    <mergeCell ref="B41:B44"/>
    <mergeCell ref="C41:C44"/>
    <mergeCell ref="D41:D44"/>
  </mergeCells>
  <phoneticPr fontId="2" type="noConversion"/>
  <hyperlinks>
    <hyperlink ref="F16" r:id="rId1" xr:uid="{00000000-0004-0000-0200-000000000000}"/>
    <hyperlink ref="F35" r:id="rId2" xr:uid="{00000000-0004-0000-0200-000001000000}"/>
    <hyperlink ref="F34" r:id="rId3" xr:uid="{00000000-0004-0000-0200-000002000000}"/>
  </hyperlinks>
  <pageMargins left="0.23622047244094491" right="0.23622047244094491" top="0.59055118110236227" bottom="0.59055118110236227" header="0.31496062992125984" footer="0.31496062992125984"/>
  <pageSetup paperSize="9" scale="69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이력사항 요약</vt:lpstr>
      <vt:lpstr>Sheet1</vt:lpstr>
      <vt:lpstr>'이력사항 요약'!Print_Area</vt:lpstr>
      <vt:lpstr>'이력사항 요약'!Print_Titles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IT</cp:lastModifiedBy>
  <cp:lastPrinted>2025-09-26T01:26:21Z</cp:lastPrinted>
  <dcterms:created xsi:type="dcterms:W3CDTF">2019-02-13T05:07:24Z</dcterms:created>
  <dcterms:modified xsi:type="dcterms:W3CDTF">2026-07-10T05:55:43Z</dcterms:modified>
</cp:coreProperties>
</file>